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EPF\Планово-экономический отдел\2022 год\Раскрытие информации\"/>
    </mc:Choice>
  </mc:AlternateContent>
  <bookViews>
    <workbookView xWindow="0" yWindow="0" windowWidth="28800" windowHeight="11235" firstSheet="1" activeTab="1"/>
  </bookViews>
  <sheets>
    <sheet name="смета " sheetId="1" state="hidden" r:id="rId1"/>
    <sheet name="Смета 2021" sheetId="2" r:id="rId2"/>
  </sheets>
  <externalReferences>
    <externalReference r:id="rId3"/>
  </externalReferences>
  <definedNames>
    <definedName name="_xlnm._FilterDatabase" localSheetId="0" hidden="1">'смета '!$A$11:$D$89</definedName>
    <definedName name="an_ip_god_p1">[1]Анализ!$T$6</definedName>
    <definedName name="an_ip_god_p2">[1]Анализ!$AB$6</definedName>
    <definedName name="comment1">[1]Анализ!$Q$15:$Q$61,[1]Анализ!$Q$65:$Q$76,[1]Анализ!$Q$80:$Q$91,[1]Анализ!$Q$95:$Q$98,[1]Анализ!$Q$102:$Q$105,[1]Анализ!$Q$109:$Q$113,[1]Анализ!$Q$117:$Q$129,[1]Анализ!$Q$133:$Q$146</definedName>
    <definedName name="comment2">[1]Анализ!$Y$15:$Y$61,[1]Анализ!$Y$65:$Y$76,[1]Анализ!$Y$80:$Y$91,[1]Анализ!$Y$95:$Y$98,[1]Анализ!$Y$102:$Y$105,[1]Анализ!$Y$109:$Y$113,[1]Анализ!$Y$117:$Y$129,[1]Анализ!$Y$133:$Y$146</definedName>
    <definedName name="comment3">[1]Анализ!$AG$15:$AG$61,[1]Анализ!$AG$65:$AG$76,[1]Анализ!$AG$80:$AG$91,[1]Анализ!$AG$95:$AG$98,[1]Анализ!$AG$102:$AG$105,[1]Анализ!$AG$109:$AG$113,[1]Анализ!$AG$117:$AG$129,[1]Анализ!$AG$133:$AG$146</definedName>
    <definedName name="cs_p0_opt1_3">'[1]КЦ_2016 '!$G$7</definedName>
    <definedName name="cs_p0_opt2_3">'[1]КЦ_2016 '!$G$8</definedName>
    <definedName name="data1">[1]Анализ!$E$104:$G$105,[1]Анализ!$E$109:$K$110,[1]Анализ!$E$121:$G$121,[1]Анализ!$E$123:$G$129,[1]Анализ!$E$16:$M$17,[1]Анализ!$E$27:$M$27,[1]Анализ!$E$29:$M$33,[1]Анализ!$E$35:$M$37,[1]Анализ!$E$39:$M$42,[1]Анализ!$E$44:$M$47,[1]Анализ!$E$49:$M$51,[1]Анализ!$E$52:$L$52,[1]Анализ!$E$53:$M$53,[1]Анализ!$E$55:$M$60,[1]Анализ!$E$61:$L$61,[1]Анализ!$E$82:$M$86,[1]Анализ!$E$90:$G$91,[1]Анализ!$E$95:$K$98,[1]Анализ!$G$133:$G$134,[1]Анализ!$G$136:$G$138,[1]Анализ!$G$140:$G$142,[1]Анализ!$G$144:$G$146,[1]Анализ!$H$90,[1]Анализ!$I$104:$J$105,[1]Анализ!$I$123:$J$129,[1]Анализ!$I$133,[1]Анализ!$I$90:$J$91,[1]Анализ!$J$133:$J$134,[1]Анализ!$J$136:$J$138,[1]Анализ!$J$140:$J$142,[1]Анализ!$J$144:$J$146,[1]Анализ!$K$90,[1]Анализ!$L$110,[1]Анализ!$L$121,[1]Анализ!$L$123:$L$129,[1]Анализ!$L$133:$L$134,[1]Анализ!$L$136:$L$138,[1]Анализ!$L$140:$L$142,[1]Анализ!$L$144:$L$146,[1]Анализ!$L$91,[1]Анализ!$M$109:$M$110,[1]Анализ!$E$112:$M$113,[1]Анализ!$E$19:$M$24,[1]Анализ!$M$51:$M$52,[1]Анализ!$M$6,[1]Анализ!$M$60:$M$61,[1]Анализ!$E$66:$M$69,[1]Анализ!$E$71:$M$76,[1]Анализ!$I$121:$J$121,[1]Анализ!$G$87:$J$87,[1]Анализ!$K$88:$M$89</definedName>
    <definedName name="data2">[1]Анализ!$T$6,[1]Анализ!$S$16:$T$17,[1]Анализ!$S$19:$T$24,[1]Анализ!$S$27:$T$27,[1]Анализ!$S$29:$T$33,[1]Анализ!$S$35:$T$37,[1]Анализ!$S$39:$T$42,[1]Анализ!$S$44:$T$47,[1]Анализ!$S$49:$T$51,[1]Анализ!$S$52,[1]Анализ!$S$53,[1]Анализ!$T$53,[1]Анализ!$S$55:$T$60,[1]Анализ!$S$61,[1]Анализ!$S$66:$S$68,[1]Анализ!$T$66,[1]Анализ!$T$67,[1]Анализ!$S$71:$T$75,[1]Анализ!$S$76,[1]Анализ!$S$82:$T$86,[1]Анализ!$S$91,[1]Анализ!$T$109,[1]Анализ!$S$110:$T$110,[1]Анализ!$S$112:$T$113,[1]Анализ!$S$121:$T$121,[1]Анализ!$S$123:$T$129,[1]Анализ!$S$133:$S$134,[1]Анализ!$S$136:$S$138,[1]Анализ!$S$140:$S$142,[1]Анализ!$S$144:$S$146,[1]Анализ!$T$76,[1]Анализ!$T$68,[1]Анализ!$T$61,[1]Анализ!$T$52</definedName>
    <definedName name="data3">[1]Анализ!$AB$6,[1]Анализ!$AA$16:$AB$17,[1]Анализ!$AA$19:$AB$24,[1]Анализ!$AA$27:$AB$27,[1]Анализ!$AA$29:$AB$33,[1]Анализ!$AA$35:$AB$37,[1]Анализ!$AA$39:$AB$42,[1]Анализ!$AA$44:$AB$47,[1]Анализ!$AA$49:$AB$51,[1]Анализ!$AA$52,[1]Анализ!$AA$53,[1]Анализ!$AB$53,[1]Анализ!$AA$55:$AB$60,[1]Анализ!$AA$61,[1]Анализ!$AA$66:$AA$68,[1]Анализ!$AB$66:$AB$67,[1]Анализ!$AA$71:$AB$75,[1]Анализ!$AA$76,[1]Анализ!$AA$82:$AB$86,[1]Анализ!$AA$91,[1]Анализ!$AB$109,[1]Анализ!$AA$110:$AB$110,[1]Анализ!$AA$112:$AB$113,[1]Анализ!$AA$121:$AB$121,[1]Анализ!$AA$123:$AB$129,[1]Анализ!$AA$133:$AA$134,[1]Анализ!$AA$136:$AA$138,[1]Анализ!$AA$140:$AA$142,[1]Анализ!$AA$144:$AA$146,[1]Анализ!$AB$76,[1]Анализ!$AB$68,[1]Анализ!$AB$61,[1]Анализ!$AB$52</definedName>
    <definedName name="dop_opt_price_m1_2">'[1]Доп. расчеты'!$H$14</definedName>
    <definedName name="dopraschet">'[1]Доп. расчеты'!$E$8:$N$11,'[1]Доп. расчеты'!$E$15:$N$16,'[1]Доп. расчеты'!$D$21:$N$23,'[1]Доп. расчеты'!$E$26:$N$28,'[1]Доп. расчеты'!$J$31:$J$33,'[1]Доп. расчеты'!$L$31:$L$33,'[1]Доп. расчеты'!$N$31:$N$33,'[1]Доп. расчеты'!$F$14,'[1]Доп. расчеты'!$H$14</definedName>
    <definedName name="FINDER">[1]TCH!$G$1</definedName>
    <definedName name="FINDER_ID">[1]TCH!$I$1</definedName>
    <definedName name="FINDER_NUMBER">[1]TCH!$H$1</definedName>
    <definedName name="god">#REF!</definedName>
    <definedName name="GRO_NOMER">[1]Анализ!$C$2</definedName>
    <definedName name="Name">[1]Анализ!$D$2</definedName>
    <definedName name="obiemy">[1]Объемы!$E$10:$F$27,[1]Объемы!$H$10:$I$27,[1]Объемы!$N$10:$O$27,[1]Объемы!$Q$10:$R$27,[1]Объемы!$W$10:$X$27,[1]Объемы!$Z$10:$AA$27,[1]Объемы!$E$42:$G$59,[1]Объемы!$I$42:$I$59,[1]Объемы!$J$42:$J$59,[1]Объемы!$L$42:$M$59,[1]Объемы!$O$42:$P$59</definedName>
    <definedName name="opf_plan">'[1]ОПФ План'!$D$21:$D$23,'[1]ОПФ План'!$E$10:$H$19,'[1]ОПФ План'!$E$21:$H$24,'[1]ОПФ План'!$I$10:$T$10,'[1]ОПФ План'!$I$12:$T$12,'[1]ОПФ План'!$I$16:$T$16,'[1]ОПФ План'!$I$19:$T$19,'[1]ОПФ План'!$I$24:$T$24,'[1]ОПФ План'!$E$33:$H$42,'[1]ОПФ План'!$D$44:$H$46,'[1]ОПФ План'!$E$46:$H$47,'[1]ОПФ План'!$E$56:$H$65,'[1]ОПФ План'!$D$67:$H$69,'[1]ОПФ План'!$E$70:$H$70</definedName>
    <definedName name="org">#REF!</definedName>
    <definedName name="prochie">'[1]Расшифровка прочих'!$D$10:$F$13,'[1]Расшифровка прочих'!$E$14,'[1]Расшифровка прочих'!$F$14,'[1]Расшифровка прочих'!$D$20:$E$23,'[1]Расшифровка прочих'!$E$24,'[1]Расшифровка прочих'!$D$31:$F$34,'[1]Расшифровка прочих'!$E$35:$F$35,'[1]Расшифровка прочих'!$D$41:$E$44,'[1]Расшифровка прочих'!$E$45,'[1]Расшифровка прочих'!$D$52:$F$55,'[1]Расшифровка прочих'!$E$56:$F$56,'[1]Расшифровка прочих'!$D$62:$E$65,'[1]Расшифровка прочих'!$E$66,'[1]Расшифровка прочих'!$D$73:$F$76,'[1]Расшифровка прочих'!$E$77,'[1]Расшифровка прочих'!$F$77,'[1]Расшифровка прочих'!$D$83:$E$86,'[1]Расшифровка прочих'!$E$87,'[1]Расшифровка прочих'!$H$10:$J$13,'[1]Расшифровка прочих'!$I$14,'[1]Расшифровка прочих'!$J$14,'[1]Расшифровка прочих'!$H$20:$J$23,'[1]Расшифровка прочих'!$I$24,'[1]Расшифровка прочих'!$J$24,'[1]Расшифровка прочих'!$H$31:$J$34,'[1]Расшифровка прочих'!$I$35,'[1]Расшифровка прочих'!$J$35,'[1]Расшифровка прочих'!$H$41:$J$44,'[1]Расшифровка прочих'!$I$45,'[1]Расшифровка прочих'!$J$45,'[1]Расшифровка прочих'!$H$52:$J$55,'[1]Расшифровка прочих'!$I$56,'[1]Расшифровка прочих'!$J$55,'[1]Расшифровка прочих'!$J$56,'[1]Расшифровка прочих'!$H$62:$J$65,'[1]Расшифровка прочих'!$I$66,'[1]Расшифровка прочих'!$J$66,'[1]Расшифровка прочих'!$H$73:$J$76,'[1]Расшифровка прочих'!$I$77,'[1]Расшифровка прочих'!$J$76,'[1]Расшифровка прочих'!$J$77,'[1]Расшифровка прочих'!$H$83:$J$86,'[1]Расшифровка прочих'!$I$87,'[1]Расшифровка прочих'!$J$87,'[1]Расшифровка прочих'!$L$10:$N$13,'[1]Расшифровка прочих'!$M$14,'[1]Расшифровка прочих'!$N$14,'[1]Расшифровка прочих'!$L$31:$N$34,'[1]Расшифровка прочих'!$M$35,'[1]Расшифровка прочих'!$N$35,'[1]Расшифровка прочих'!$L$52:$N$55,'[1]Расшифровка прочих'!$M$56,'[1]Расшифровка прочих'!$N$56,'[1]Расшифровка прочих'!$L$73:$N$76,'[1]Расшифровка прочих'!$M$77,'[1]Расшифровка прочих'!$N$77</definedName>
    <definedName name="region_name">[1]Заголовок!$B$8</definedName>
    <definedName name="rgk_koef_gr8_god_p0">'[1]КЦ_2016 '!$M$28</definedName>
    <definedName name="RGK_NAME">[1]TCH!$K$1</definedName>
    <definedName name="RGK_NOMER">[1]TCH!$L$1</definedName>
    <definedName name="tarify">[1]Тарифы!$E$9:$I$26,[1]Тарифы!$E$30:$F$46,[1]Тарифы!$E$48,[1]Тарифы!$H$49,[1]Тарифы!$I$49,[1]Тарифы!$J$49,[1]Тарифы!$H$59,[1]Тарифы!$N$59,[1]Тарифы!$T$59</definedName>
    <definedName name="zagolovok">[1]Заголовок!$B$8:$D$8,[1]Заголовок!$F$7:$G$7,[1]Заголовок!$F$8:$G$8,[1]Заголовок!$B$10:$G$10,[1]Заголовок!$A$15,[1]Заголовок!$B$15,[1]Заголовок!$C$15,[1]Заголовок!$D$15,[1]Заголовок!$E$15,[1]Заголовок!$F$15,[1]Заголовок!$G$15,[1]Заголовок!$D$17:$G$23</definedName>
  </definedNames>
  <calcPr calcId="152511"/>
</workbook>
</file>

<file path=xl/calcChain.xml><?xml version="1.0" encoding="utf-8"?>
<calcChain xmlns="http://schemas.openxmlformats.org/spreadsheetml/2006/main">
  <c r="C92" i="2" l="1"/>
  <c r="C91" i="2" s="1"/>
  <c r="D62" i="1" l="1"/>
  <c r="D60" i="1"/>
  <c r="D58" i="1"/>
  <c r="D55" i="1" s="1"/>
  <c r="D57" i="1"/>
  <c r="D56" i="1"/>
  <c r="D54" i="1"/>
  <c r="D53" i="1"/>
  <c r="D50" i="1"/>
  <c r="D49" i="1"/>
  <c r="D47" i="1"/>
  <c r="D41" i="1"/>
  <c r="D36" i="1" s="1"/>
  <c r="D31" i="1"/>
  <c r="D27" i="1"/>
  <c r="D22" i="1"/>
  <c r="D16" i="1"/>
  <c r="D15" i="1"/>
  <c r="D21" i="1" l="1"/>
  <c r="D12" i="1" s="1"/>
  <c r="D68" i="1" s="1"/>
</calcChain>
</file>

<file path=xl/sharedStrings.xml><?xml version="1.0" encoding="utf-8"?>
<sst xmlns="http://schemas.openxmlformats.org/spreadsheetml/2006/main" count="423" uniqueCount="205">
  <si>
    <t>Показатели</t>
  </si>
  <si>
    <t>1.1</t>
  </si>
  <si>
    <t>Фонд оплаты труда</t>
  </si>
  <si>
    <t>1.2</t>
  </si>
  <si>
    <t>Страховые взносы во внебюджетные фонды</t>
  </si>
  <si>
    <t>1.3</t>
  </si>
  <si>
    <t>Материальные затраты, в том числе:</t>
  </si>
  <si>
    <t>1.3.1</t>
  </si>
  <si>
    <t>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</si>
  <si>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</si>
  <si>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</si>
  <si>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</si>
  <si>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</si>
  <si>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</si>
  <si>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</si>
  <si>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</si>
  <si>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1.5</t>
  </si>
  <si>
    <t>Прочие затраты, в том числе:</t>
  </si>
  <si>
    <t>1.5.1</t>
  </si>
  <si>
    <t>1.5.1.1</t>
  </si>
  <si>
    <t>аренда (лизинг) здания, транспорта</t>
  </si>
  <si>
    <t>1.5.1.2</t>
  </si>
  <si>
    <t>1.5.1.3</t>
  </si>
  <si>
    <t>1.5.2</t>
  </si>
  <si>
    <t>Страховые платежи, в том числе:</t>
  </si>
  <si>
    <t>1.5.2.2</t>
  </si>
  <si>
    <t>страхование опасных производственных объектов (ответственность перед третьими лицами)</t>
  </si>
  <si>
    <t>1.5.2.3</t>
  </si>
  <si>
    <t>страхование машин и оборудования</t>
  </si>
  <si>
    <t>1.5.2.4</t>
  </si>
  <si>
    <t>добровольное медицинское страхование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</si>
  <si>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</si>
  <si>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</si>
  <si>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</si>
  <si>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</si>
  <si>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</si>
  <si>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</si>
  <si>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</si>
  <si>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</si>
  <si>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</si>
  <si>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</si>
  <si>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</si>
  <si>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</si>
  <si>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</si>
  <si>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</si>
  <si>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</si>
  <si>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</si>
  <si>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</si>
  <si>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</si>
  <si>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</si>
  <si>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</si>
  <si>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</si>
  <si>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</si>
  <si>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</si>
  <si>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</si>
  <si>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</si>
  <si>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</si>
  <si>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</si>
  <si>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</si>
  <si>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</si>
  <si>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</si>
  <si>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</si>
  <si>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</si>
  <si>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</si>
  <si>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</si>
  <si>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</si>
  <si>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</si>
  <si>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</si>
  <si>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</si>
  <si>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</si>
  <si>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</si>
  <si>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</si>
  <si>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</si>
  <si>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</si>
  <si>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</si>
  <si>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</si>
  <si>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2</t>
  </si>
  <si>
    <t>Прочие доходы</t>
  </si>
  <si>
    <t>3</t>
  </si>
  <si>
    <t>Прочие расходы</t>
  </si>
  <si>
    <t>3.1</t>
  </si>
  <si>
    <t>Услуги банков (за исключением эквайринга  и инкасации)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</si>
  <si>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</si>
  <si>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</si>
  <si>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</si>
  <si>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</si>
  <si>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</si>
  <si>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</si>
  <si>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</si>
  <si>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</t>
  </si>
  <si>
    <t>Потребность в прибыли до налогообложения</t>
  </si>
  <si>
    <t>4.1</t>
  </si>
  <si>
    <t>Расходы из чистой прибыли</t>
  </si>
  <si>
    <t>4.1.1</t>
  </si>
  <si>
    <t>4.1.2</t>
  </si>
  <si>
    <t>Обслуживание привлеченного на долгосрочной основе капитала</t>
  </si>
  <si>
    <t>4.1.3</t>
  </si>
  <si>
    <t>4.2</t>
  </si>
  <si>
    <t>Налог на прибыль</t>
  </si>
  <si>
    <t>5</t>
  </si>
  <si>
    <t>Расходы на транспортировку газа по данным бухгалтерского учета всего, в том числе:</t>
  </si>
  <si>
    <t>тыс. руб.</t>
  </si>
  <si>
    <t>Единица измерения</t>
  </si>
  <si>
    <t>ед.</t>
  </si>
  <si>
    <t>км</t>
  </si>
  <si>
    <t>чел.</t>
  </si>
  <si>
    <t>Объем газа доставленного потребителям (без транзита)</t>
  </si>
  <si>
    <t>конечные потребители (группа 1)</t>
  </si>
  <si>
    <t>конечные потребители (группа 2)</t>
  </si>
  <si>
    <t>конечные потребители (группа 3)</t>
  </si>
  <si>
    <t>прочие потребители (группа 4)</t>
  </si>
  <si>
    <t>прочие потребители (группа 5)</t>
  </si>
  <si>
    <t>прочие потребители (группа 6)</t>
  </si>
  <si>
    <t>прочие потребители (группа 7)</t>
  </si>
  <si>
    <t>население (группа 8)</t>
  </si>
  <si>
    <t>Протяженность газопроводов по регулируемому виду деятельности</t>
  </si>
  <si>
    <t>Объем газа, транспортируемого в транзитном потоке</t>
  </si>
  <si>
    <t>Транспортировка газа, всего</t>
  </si>
  <si>
    <t xml:space="preserve">№ п/п </t>
  </si>
  <si>
    <t xml:space="preserve">Приложение №2  </t>
  </si>
  <si>
    <t>к приказу ФАС России</t>
  </si>
  <si>
    <t>от 18.01.2019г. № 38/19</t>
  </si>
  <si>
    <t>Форма 6</t>
  </si>
  <si>
    <t xml:space="preserve">Информация об основных показателях финансово-хозяйственной деятельности </t>
  </si>
  <si>
    <t>в сфере оказания услуг по транспортировке газа по газораспределительным сетям на территории Алтайского края</t>
  </si>
  <si>
    <t>Амортизация основных средств</t>
  </si>
  <si>
    <t>аренда газопроводов, находящихся вгосударственной и муниципальной собственности</t>
  </si>
  <si>
    <t>1.5.1.4</t>
  </si>
  <si>
    <t>аренда земельных участков</t>
  </si>
  <si>
    <t>Капитальные вложения</t>
  </si>
  <si>
    <t>Дивиденды</t>
  </si>
  <si>
    <t>Выпадающие доходы  от присоединения газоиспользующего оборудования, непокрытые за счет специальной надбавки</t>
  </si>
  <si>
    <t>Общаий объём тарифной выручки</t>
  </si>
  <si>
    <t>Справочная информация</t>
  </si>
  <si>
    <t>Численность персонала по регулируемому виду деятельности</t>
  </si>
  <si>
    <t>Количество объектов газораспределительной системы (ПРГ - пункты редуцирования газа) (по регулируемому виду деятельности)</t>
  </si>
  <si>
    <t xml:space="preserve">Информация об объёмах транспортировки газа </t>
  </si>
  <si>
    <t>Вид тарифа</t>
  </si>
  <si>
    <t>ООО "Газпром газораспределение Барнаул" за 2019 год в сфере оказания услуг по транспортировке газа по газораспределительным сетям на территории Алтайского края                                                                                                                                                                        (с детализацией по группам потребления)</t>
  </si>
  <si>
    <t>Объём газа,                                                                        тыс. куб м</t>
  </si>
  <si>
    <t>Средняя загрузка трубопроводов</t>
  </si>
  <si>
    <t>%</t>
  </si>
  <si>
    <t>ООО "Газпром газораспределение Барнаул" за 2020 год</t>
  </si>
  <si>
    <t>Аренда (лизинг)</t>
  </si>
  <si>
    <t>Страховые платежи</t>
  </si>
  <si>
    <t>аренда газопроводов</t>
  </si>
  <si>
    <t>ООО "Газпром газораспределение Барнаул" за 2021 год</t>
  </si>
  <si>
    <t>Общий объём тарифной выручки</t>
  </si>
  <si>
    <t>Информация об объёмах транспортировки газа ООО "Газпром газораспределение Барнаул"                за 2021 год в сфере оказания услуг по транспортировке газа по газораспределительным сетям                            на территории Алтайского края                                                                                                                                                                        (с детализацией по группам потребления)</t>
  </si>
  <si>
    <t>1.</t>
  </si>
  <si>
    <t>1.1.</t>
  </si>
  <si>
    <t>1.2.</t>
  </si>
  <si>
    <t>1.3.</t>
  </si>
  <si>
    <t>1.3.1.</t>
  </si>
  <si>
    <t>1.3.2.</t>
  </si>
  <si>
    <t>1.3.3.</t>
  </si>
  <si>
    <t>1.3.4.</t>
  </si>
  <si>
    <t>1.4.</t>
  </si>
  <si>
    <t>1.5.</t>
  </si>
  <si>
    <t>1.5.1.</t>
  </si>
  <si>
    <t>1.5.1.1.</t>
  </si>
  <si>
    <t>1.5.1.2.</t>
  </si>
  <si>
    <t>1.5.1.3.</t>
  </si>
  <si>
    <t>1.5.2.</t>
  </si>
  <si>
    <t>1.5.2.2.</t>
  </si>
  <si>
    <t>1.5.2.3.</t>
  </si>
  <si>
    <t>1.5.2.4.</t>
  </si>
  <si>
    <t>1.5.3.</t>
  </si>
  <si>
    <t>1.5.3.1.</t>
  </si>
  <si>
    <t>1.5.3.2.</t>
  </si>
  <si>
    <t>1.5.3.3.</t>
  </si>
  <si>
    <t>1.5.3.4.</t>
  </si>
  <si>
    <t>1.5.4.</t>
  </si>
  <si>
    <t>1.5.4.1.</t>
  </si>
  <si>
    <t>1.5.4.2.</t>
  </si>
  <si>
    <t>1.5.4.3.</t>
  </si>
  <si>
    <t>1.5.4.4.</t>
  </si>
  <si>
    <t>1.5.4.5.</t>
  </si>
  <si>
    <t>1.5.4.5.1.</t>
  </si>
  <si>
    <t>1.5.4.5.2.</t>
  </si>
  <si>
    <t>1.5.4.5.3.</t>
  </si>
  <si>
    <t>1.5.4.5.4.</t>
  </si>
  <si>
    <t>1.5.5.</t>
  </si>
  <si>
    <t>1.5.6.</t>
  </si>
  <si>
    <t>1.5.6.1.</t>
  </si>
  <si>
    <t>1.5.6.2.</t>
  </si>
  <si>
    <t>1.5.6.3.</t>
  </si>
  <si>
    <t>1.5.6.4.</t>
  </si>
  <si>
    <t>1.5.6.5.</t>
  </si>
  <si>
    <t>1.5.6.6.</t>
  </si>
  <si>
    <t>2.</t>
  </si>
  <si>
    <t>3.</t>
  </si>
  <si>
    <t>3.1.</t>
  </si>
  <si>
    <t>3.2.</t>
  </si>
  <si>
    <t>3.3.</t>
  </si>
  <si>
    <t>3.4.</t>
  </si>
  <si>
    <t>3.5.</t>
  </si>
  <si>
    <t>4.</t>
  </si>
  <si>
    <t>4.1.</t>
  </si>
  <si>
    <t>4.1.1.</t>
  </si>
  <si>
    <t>4.1.2.</t>
  </si>
  <si>
    <t>4.1.3.</t>
  </si>
  <si>
    <t>4.1.4.</t>
  </si>
  <si>
    <t>4.2.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</si>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</sst>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9" fontId="1" fillId="0" borderId="0" applyBorder="0">
      <alignment vertical="top"/>
    </xf>
    <xf numFmtId="49" fontId="1" fillId="0" borderId="0" applyFill="0" applyBorder="0">
      <alignment vertical="top"/>
    </xf>
    <xf numFmtId="0" fontId="3" fillId="0" borderId="0" applyBorder="0">
      <alignment horizontal="center" vertical="center" wrapText="1"/>
    </xf>
    <xf numFmtId="0" fontId="2" fillId="0" borderId="2" applyBorder="0">
      <alignment horizontal="center" vertical="center" wrapText="1"/>
    </xf>
    <xf numFmtId="4" fontId="1" fillId="3" borderId="1" applyFill="0" applyBorder="0">
      <alignment horizontal="right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4" fillId="0" borderId="1" xfId="1" applyNumberFormat="1" applyFont="1" applyFill="1" applyBorder="1" applyAlignment="1" applyProtection="1">
      <alignment vertical="center" wrapText="1"/>
    </xf>
    <xf numFmtId="0" fontId="8" fillId="2" borderId="1" xfId="2" applyNumberFormat="1" applyFont="1" applyFill="1" applyBorder="1" applyAlignment="1">
      <alignment horizontal="left" vertical="top" wrapText="1" indent="2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 indent="2"/>
    </xf>
    <xf numFmtId="0" fontId="4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1" applyNumberFormat="1" applyFont="1" applyFill="1" applyBorder="1" applyAlignment="1" applyProtection="1">
      <alignment horizontal="left" vertical="center" wrapText="1" indent="3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0" applyNumberFormat="1" applyFont="1" applyFill="1"/>
    <xf numFmtId="0" fontId="6" fillId="0" borderId="0" xfId="1" applyNumberFormat="1" applyFont="1" applyAlignment="1"/>
    <xf numFmtId="0" fontId="6" fillId="2" borderId="0" xfId="1" applyNumberFormat="1" applyFont="1" applyFill="1" applyBorder="1" applyAlignment="1" applyProtection="1">
      <alignment vertical="center"/>
    </xf>
    <xf numFmtId="0" fontId="7" fillId="0" borderId="0" xfId="0" applyNumberFormat="1" applyFont="1"/>
    <xf numFmtId="0" fontId="6" fillId="0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2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49" fontId="4" fillId="0" borderId="1" xfId="1" applyFont="1" applyFill="1" applyBorder="1" applyAlignment="1" applyProtection="1">
      <alignment vertical="center" wrapText="1"/>
    </xf>
    <xf numFmtId="49" fontId="4" fillId="0" borderId="1" xfId="1" applyFont="1" applyFill="1" applyBorder="1" applyAlignment="1" applyProtection="1">
      <alignment horizontal="left" vertical="center" wrapText="1" indent="1"/>
    </xf>
    <xf numFmtId="4" fontId="6" fillId="2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/>
    </xf>
    <xf numFmtId="2" fontId="6" fillId="2" borderId="0" xfId="1" applyNumberFormat="1" applyFont="1" applyFill="1" applyBorder="1" applyAlignment="1" applyProtection="1">
      <alignment horizontal="right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 indent="3"/>
    </xf>
    <xf numFmtId="0" fontId="6" fillId="2" borderId="1" xfId="1" applyNumberFormat="1" applyFont="1" applyFill="1" applyBorder="1" applyAlignment="1" applyProtection="1">
      <alignment horizontal="left" vertical="center" wrapText="1" indent="3"/>
    </xf>
    <xf numFmtId="4" fontId="6" fillId="0" borderId="0" xfId="1" applyNumberFormat="1" applyFont="1" applyFill="1" applyBorder="1" applyAlignment="1" applyProtection="1">
      <alignment vertical="center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2" borderId="1" xfId="1" applyNumberFormat="1" applyFont="1" applyFill="1" applyBorder="1" applyAlignment="1" applyProtection="1">
      <alignment horizontal="left" vertical="center" wrapText="1" indent="2"/>
    </xf>
    <xf numFmtId="0" fontId="6" fillId="2" borderId="1" xfId="1" applyNumberFormat="1" applyFont="1" applyFill="1" applyBorder="1" applyAlignment="1" applyProtection="1">
      <alignment horizontal="left" vertical="center" wrapText="1" indent="4"/>
    </xf>
    <xf numFmtId="0" fontId="4" fillId="2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14" fontId="6" fillId="0" borderId="1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 indent="1"/>
    </xf>
    <xf numFmtId="4" fontId="4" fillId="2" borderId="0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Border="1" applyAlignment="1" applyProtection="1">
      <alignment vertical="center" wrapText="1"/>
    </xf>
    <xf numFmtId="0" fontId="12" fillId="2" borderId="0" xfId="1" applyNumberFormat="1" applyFont="1" applyFill="1" applyBorder="1" applyAlignment="1" applyProtection="1">
      <alignment vertical="center" wrapText="1"/>
    </xf>
    <xf numFmtId="0" fontId="14" fillId="0" borderId="1" xfId="1" applyNumberFormat="1" applyFont="1" applyBorder="1" applyAlignment="1" applyProtection="1">
      <alignment horizontal="center" vertical="center" wrapText="1"/>
    </xf>
    <xf numFmtId="2" fontId="6" fillId="2" borderId="0" xfId="1" applyNumberFormat="1" applyFont="1" applyFill="1" applyBorder="1" applyAlignment="1" applyProtection="1">
      <alignment horizontal="left" vertical="center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43" fontId="4" fillId="2" borderId="1" xfId="10" applyFont="1" applyFill="1" applyBorder="1" applyAlignment="1" applyProtection="1">
      <alignment horizontal="center" vertical="center"/>
    </xf>
    <xf numFmtId="43" fontId="6" fillId="2" borderId="1" xfId="10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/>
    </xf>
    <xf numFmtId="43" fontId="6" fillId="2" borderId="1" xfId="10" applyFont="1" applyFill="1" applyBorder="1" applyAlignment="1" applyProtection="1">
      <alignment vertical="center"/>
    </xf>
    <xf numFmtId="0" fontId="12" fillId="0" borderId="5" xfId="1" applyNumberFormat="1" applyFont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vertical="center" wrapText="1"/>
    </xf>
    <xf numFmtId="43" fontId="4" fillId="2" borderId="1" xfId="10" applyFont="1" applyFill="1" applyBorder="1" applyAlignment="1" applyProtection="1">
      <alignment vertical="center"/>
    </xf>
    <xf numFmtId="0" fontId="12" fillId="0" borderId="5" xfId="1" applyNumberFormat="1" applyFont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12" fillId="2" borderId="5" xfId="1" applyNumberFormat="1" applyFont="1" applyFill="1" applyBorder="1" applyAlignment="1" applyProtection="1">
      <alignment horizontal="center" vertical="center" wrapText="1"/>
    </xf>
  </cellXfs>
  <cellStyles count="11">
    <cellStyle name="Гиперссылка 5" xfId="8"/>
    <cellStyle name="Заголовок" xfId="3"/>
    <cellStyle name="ЗаголовокСтолбца" xfId="4"/>
    <cellStyle name="Значение_GRO.2008" xfId="5"/>
    <cellStyle name="Обычный" xfId="0" builtinId="0"/>
    <cellStyle name="Обычный 11 2" xfId="9"/>
    <cellStyle name="Обычный 2" xfId="1"/>
    <cellStyle name="Обычный 4" xfId="6"/>
    <cellStyle name="Обычный 5" xfId="7"/>
    <cellStyle name="Обычный_GRO.2008" xfId="2"/>
    <cellStyle name="Финансовый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ybelekhova.AM\AppData\Local\Microsoft\Windows\Temporary%20Internet%20Files\Content.Outlook\UJ7EHJ3J\&#1056;&#1052;%20GRO.2017%20&#1050;&#1062;_ver_5.3_&#1055;&#1077;&#1088;&#1084;&#1100;_&#1087;&#1088;&#1077;&#1076;&#1074;&#1072;&#1088;&#1080;&#1090;&#1077;&#1083;&#1100;&#1085;&#1099;&#1081;_1_&#1076;&#1083;&#1103;%20&#1043;&#1055;&#1056;&#10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Лист2 (3)"/>
      <sheetName val="Лист2 (2)"/>
      <sheetName val="Выручка ГРО долгосрочка (2)"/>
      <sheetName val="Выручка ПССУ долгосрочка"/>
      <sheetName val="Лист2"/>
      <sheetName val="Заголовок"/>
      <sheetName val="out_put"/>
      <sheetName val="Сохранение"/>
      <sheetName val="Тарифы"/>
      <sheetName val="Анализ"/>
      <sheetName val="Объемы"/>
      <sheetName val="Расшифровка прочих"/>
      <sheetName val="Доп. расчеты"/>
      <sheetName val="ОПФ План"/>
      <sheetName val="КЦ_2016 "/>
      <sheetName val="Лист1"/>
      <sheetName val="КЦ_2017"/>
      <sheetName val="КЦ_2018"/>
      <sheetName val="Приказ"/>
      <sheetName val="Приложение 1(затраты)"/>
      <sheetName val="Приложение 2(тарифы) "/>
      <sheetName val="Таблицы"/>
      <sheetName val="ПРИЛОЖ_ОБЩ_ОБС"/>
    </sheetNames>
    <sheetDataSet>
      <sheetData sheetId="0" refreshError="1">
        <row r="1">
          <cell r="G1" t="str">
            <v>ЗАО "Газпром газораспределение Пермь"</v>
          </cell>
          <cell r="H1">
            <v>107</v>
          </cell>
          <cell r="I1">
            <v>988588924</v>
          </cell>
          <cell r="K1" t="str">
            <v>ООО "Газпром межрегионгаз Пермь"</v>
          </cell>
          <cell r="L1">
            <v>539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F7" t="str">
            <v>5902183841</v>
          </cell>
        </row>
        <row r="8">
          <cell r="B8" t="str">
            <v>Пермский край</v>
          </cell>
          <cell r="F8" t="str">
            <v>590150001</v>
          </cell>
        </row>
        <row r="10">
          <cell r="B10" t="str">
            <v>614000 Пермский край, г. Пермь, ул.Петропавловская д.43</v>
          </cell>
        </row>
        <row r="17">
          <cell r="D17" t="str">
            <v>Благов Николай Евгеньевич</v>
          </cell>
        </row>
        <row r="18">
          <cell r="D18" t="str">
            <v>Шмаков Роман Александрович</v>
          </cell>
        </row>
        <row r="19">
          <cell r="D19" t="str">
            <v>Заместитель генерального директора по экономике и финансам</v>
          </cell>
        </row>
        <row r="20">
          <cell r="D20" t="str">
            <v>Франк Вероника Владимировна</v>
          </cell>
        </row>
        <row r="21">
          <cell r="D21" t="str">
            <v>начальник планово-экономического отдела</v>
          </cell>
        </row>
        <row r="22">
          <cell r="D22" t="str">
            <v>(342) 218-11-13</v>
          </cell>
        </row>
        <row r="23">
          <cell r="D23" t="str">
            <v>Frank@ugaz.ru</v>
          </cell>
        </row>
      </sheetData>
      <sheetData sheetId="7" refreshError="1"/>
      <sheetData sheetId="8" refreshError="1"/>
      <sheetData sheetId="9" refreshError="1">
        <row r="9">
          <cell r="E9">
            <v>199</v>
          </cell>
          <cell r="G9">
            <v>221.86</v>
          </cell>
          <cell r="I9">
            <v>234.71</v>
          </cell>
        </row>
        <row r="10">
          <cell r="E10">
            <v>231.02</v>
          </cell>
          <cell r="G10">
            <v>257.55</v>
          </cell>
          <cell r="I10">
            <v>272.49</v>
          </cell>
        </row>
        <row r="11">
          <cell r="E11">
            <v>347.98</v>
          </cell>
          <cell r="G11">
            <v>387.95</v>
          </cell>
          <cell r="I11">
            <v>406.7</v>
          </cell>
        </row>
        <row r="12">
          <cell r="E12">
            <v>347.98</v>
          </cell>
          <cell r="G12">
            <v>387.95</v>
          </cell>
          <cell r="I12">
            <v>406.7</v>
          </cell>
        </row>
        <row r="13">
          <cell r="E13">
            <v>518.54</v>
          </cell>
          <cell r="G13">
            <v>578.1</v>
          </cell>
          <cell r="I13">
            <v>606.03</v>
          </cell>
        </row>
        <row r="14">
          <cell r="E14">
            <v>461.99</v>
          </cell>
          <cell r="G14">
            <v>529.99</v>
          </cell>
          <cell r="I14">
            <v>606.03</v>
          </cell>
        </row>
        <row r="15">
          <cell r="E15">
            <v>518.54</v>
          </cell>
          <cell r="G15">
            <v>578.1</v>
          </cell>
          <cell r="I15">
            <v>606.03</v>
          </cell>
        </row>
        <row r="16">
          <cell r="E16">
            <v>538.64</v>
          </cell>
          <cell r="G16">
            <v>600.5</v>
          </cell>
          <cell r="I16">
            <v>629.51</v>
          </cell>
        </row>
        <row r="17">
          <cell r="E17">
            <v>470</v>
          </cell>
          <cell r="G17">
            <v>545.02</v>
          </cell>
          <cell r="I17">
            <v>629.51</v>
          </cell>
        </row>
        <row r="18">
          <cell r="E18">
            <v>538.64</v>
          </cell>
          <cell r="G18">
            <v>600.5</v>
          </cell>
          <cell r="I18">
            <v>629.51</v>
          </cell>
        </row>
        <row r="19">
          <cell r="E19">
            <v>576</v>
          </cell>
          <cell r="G19">
            <v>642.16</v>
          </cell>
          <cell r="I19">
            <v>679.44</v>
          </cell>
        </row>
        <row r="20">
          <cell r="E20">
            <v>576</v>
          </cell>
          <cell r="G20">
            <v>642.16</v>
          </cell>
          <cell r="I20">
            <v>679.44</v>
          </cell>
        </row>
        <row r="21">
          <cell r="E21">
            <v>576</v>
          </cell>
          <cell r="G21">
            <v>642.16</v>
          </cell>
          <cell r="I21">
            <v>679.44</v>
          </cell>
        </row>
        <row r="22">
          <cell r="E22">
            <v>578.04</v>
          </cell>
          <cell r="G22">
            <v>644.44000000000005</v>
          </cell>
          <cell r="I22">
            <v>681.83</v>
          </cell>
        </row>
        <row r="23">
          <cell r="E23">
            <v>578.04</v>
          </cell>
          <cell r="G23">
            <v>644.44000000000005</v>
          </cell>
          <cell r="I23">
            <v>681.83</v>
          </cell>
        </row>
        <row r="24">
          <cell r="E24">
            <v>578.04</v>
          </cell>
          <cell r="G24">
            <v>644.44000000000005</v>
          </cell>
          <cell r="I24">
            <v>681.83</v>
          </cell>
        </row>
        <row r="25">
          <cell r="E25">
            <v>529.1</v>
          </cell>
          <cell r="G25">
            <v>568.78</v>
          </cell>
          <cell r="I25">
            <v>600.05999999999995</v>
          </cell>
        </row>
        <row r="26">
          <cell r="E26">
            <v>6.78</v>
          </cell>
          <cell r="G26">
            <v>7.29</v>
          </cell>
          <cell r="I26">
            <v>7.69</v>
          </cell>
        </row>
        <row r="30">
          <cell r="E30">
            <v>0.45700000000000002</v>
          </cell>
        </row>
        <row r="31">
          <cell r="E31">
            <v>0.53100000000000003</v>
          </cell>
        </row>
        <row r="32">
          <cell r="E32">
            <v>0.8</v>
          </cell>
        </row>
        <row r="33">
          <cell r="E33">
            <v>0.8</v>
          </cell>
        </row>
        <row r="34">
          <cell r="E34">
            <v>1.1977</v>
          </cell>
        </row>
        <row r="35">
          <cell r="E35">
            <v>1.1977</v>
          </cell>
        </row>
        <row r="36">
          <cell r="E36">
            <v>1.1977</v>
          </cell>
        </row>
        <row r="37">
          <cell r="E37">
            <v>1.2447999999999999</v>
          </cell>
        </row>
        <row r="38">
          <cell r="E38">
            <v>1.2447999999999999</v>
          </cell>
        </row>
        <row r="39">
          <cell r="E39">
            <v>1.2447999999999999</v>
          </cell>
        </row>
        <row r="40">
          <cell r="E40">
            <v>1.36</v>
          </cell>
        </row>
        <row r="41">
          <cell r="E41">
            <v>1.36</v>
          </cell>
        </row>
        <row r="42">
          <cell r="E42">
            <v>1.36</v>
          </cell>
        </row>
        <row r="43">
          <cell r="E43">
            <v>1.4</v>
          </cell>
        </row>
        <row r="44">
          <cell r="E44">
            <v>1.4</v>
          </cell>
        </row>
        <row r="45">
          <cell r="E45">
            <v>1.4</v>
          </cell>
        </row>
        <row r="46">
          <cell r="E46">
            <v>1.1755</v>
          </cell>
        </row>
        <row r="48">
          <cell r="E48">
            <v>1.0549999999999999</v>
          </cell>
        </row>
        <row r="49">
          <cell r="H49">
            <v>1</v>
          </cell>
          <cell r="I49">
            <v>1.034</v>
          </cell>
          <cell r="J49">
            <v>1.0309999999999999</v>
          </cell>
        </row>
        <row r="59">
          <cell r="H59">
            <v>6.5365000000000002</v>
          </cell>
          <cell r="N59">
            <v>6.7587410000000006</v>
          </cell>
          <cell r="T59">
            <v>6.9682619710000004</v>
          </cell>
        </row>
      </sheetData>
      <sheetData sheetId="10" refreshError="1">
        <row r="2">
          <cell r="C2">
            <v>107</v>
          </cell>
          <cell r="D2" t="str">
            <v>ЗАО "Газпром газораспределение Пермь"</v>
          </cell>
        </row>
        <row r="6">
          <cell r="M6">
            <v>1</v>
          </cell>
          <cell r="T6">
            <v>1.034</v>
          </cell>
          <cell r="AB6">
            <v>1.0309999999999999</v>
          </cell>
        </row>
        <row r="16">
          <cell r="E16">
            <v>564651.22</v>
          </cell>
          <cell r="F16">
            <v>303581.59999999998</v>
          </cell>
          <cell r="G16">
            <v>616275.04</v>
          </cell>
          <cell r="H16">
            <v>622512.76</v>
          </cell>
          <cell r="I16">
            <v>339439.45</v>
          </cell>
          <cell r="J16">
            <v>676335.37</v>
          </cell>
          <cell r="K16">
            <v>669201.21</v>
          </cell>
          <cell r="L16">
            <v>757714.31</v>
          </cell>
          <cell r="M16">
            <v>700653.66686999996</v>
          </cell>
          <cell r="S16">
            <v>785749.74</v>
          </cell>
          <cell r="T16">
            <v>724891.27</v>
          </cell>
          <cell r="AA16">
            <v>811679.48</v>
          </cell>
          <cell r="AB16">
            <v>747362.89937</v>
          </cell>
        </row>
        <row r="17">
          <cell r="E17">
            <v>166196.45000000001</v>
          </cell>
          <cell r="F17">
            <v>91224.41</v>
          </cell>
          <cell r="G17">
            <v>183218.73</v>
          </cell>
          <cell r="H17">
            <v>185197.54</v>
          </cell>
          <cell r="I17">
            <v>102115.24</v>
          </cell>
          <cell r="J17">
            <v>201853.45</v>
          </cell>
          <cell r="K17">
            <v>199087.35999999999</v>
          </cell>
          <cell r="L17">
            <v>226141.14</v>
          </cell>
          <cell r="M17">
            <v>209145.11956069499</v>
          </cell>
          <cell r="S17">
            <v>234508.36</v>
          </cell>
          <cell r="T17">
            <v>216380.04409499999</v>
          </cell>
          <cell r="AA17">
            <v>242247.14</v>
          </cell>
          <cell r="AB17">
            <v>223087.82546194497</v>
          </cell>
        </row>
        <row r="19">
          <cell r="E19">
            <v>123215.73</v>
          </cell>
          <cell r="F19">
            <v>54748.06</v>
          </cell>
          <cell r="G19">
            <v>138630.41</v>
          </cell>
          <cell r="H19">
            <v>128523.58</v>
          </cell>
          <cell r="I19">
            <v>62104.9</v>
          </cell>
          <cell r="J19">
            <v>138599.54</v>
          </cell>
          <cell r="K19">
            <v>134669.01</v>
          </cell>
          <cell r="L19">
            <v>144973.67000000001</v>
          </cell>
          <cell r="M19">
            <v>108084.9</v>
          </cell>
          <cell r="Q19" t="str">
            <v>исключена доп спец одежда (от факта) и сокращены расходы ИД</v>
          </cell>
          <cell r="S19">
            <v>144974.04</v>
          </cell>
          <cell r="T19">
            <v>112408.296</v>
          </cell>
          <cell r="AA19">
            <v>152445.6</v>
          </cell>
          <cell r="AB19">
            <v>115892.953176</v>
          </cell>
        </row>
        <row r="20">
          <cell r="E20">
            <v>9384.08</v>
          </cell>
          <cell r="F20">
            <v>5386.1</v>
          </cell>
          <cell r="G20">
            <v>8375.58</v>
          </cell>
          <cell r="H20">
            <v>17338.669999999998</v>
          </cell>
          <cell r="I20">
            <v>5979.09</v>
          </cell>
          <cell r="J20">
            <v>11125.1</v>
          </cell>
          <cell r="K20">
            <v>18558.900000000001</v>
          </cell>
          <cell r="L20">
            <v>21190.65</v>
          </cell>
          <cell r="M20">
            <v>9397.1862629838906</v>
          </cell>
          <cell r="S20">
            <v>22003.95</v>
          </cell>
          <cell r="T20">
            <v>9716.6905959253436</v>
          </cell>
          <cell r="AA20">
            <v>22825.13</v>
          </cell>
          <cell r="AB20">
            <v>10017.908004399029</v>
          </cell>
        </row>
        <row r="21">
          <cell r="E21">
            <v>46885.42</v>
          </cell>
          <cell r="F21">
            <v>22811.35</v>
          </cell>
          <cell r="G21">
            <v>43441.58</v>
          </cell>
          <cell r="H21">
            <v>47474.02</v>
          </cell>
          <cell r="I21">
            <v>25439.53</v>
          </cell>
          <cell r="J21">
            <v>51384.97</v>
          </cell>
          <cell r="K21">
            <v>49876.57</v>
          </cell>
          <cell r="L21">
            <v>52316.87</v>
          </cell>
          <cell r="M21">
            <v>48965.024200599008</v>
          </cell>
          <cell r="S21">
            <v>54189.66</v>
          </cell>
          <cell r="T21">
            <v>50629.835023419379</v>
          </cell>
          <cell r="AA21">
            <v>56309.87</v>
          </cell>
          <cell r="AB21">
            <v>52199.359909145373</v>
          </cell>
        </row>
        <row r="22">
          <cell r="E22">
            <v>14569.93</v>
          </cell>
          <cell r="F22">
            <v>7610.84</v>
          </cell>
          <cell r="G22">
            <v>16209.31</v>
          </cell>
          <cell r="H22">
            <v>27369.59</v>
          </cell>
          <cell r="I22">
            <v>8024.62</v>
          </cell>
          <cell r="J22">
            <v>17068.419999999998</v>
          </cell>
          <cell r="K22">
            <v>29580.26</v>
          </cell>
          <cell r="L22">
            <v>18893.62</v>
          </cell>
          <cell r="M22">
            <v>17972</v>
          </cell>
          <cell r="S22">
            <v>19973.849999999999</v>
          </cell>
          <cell r="T22">
            <v>18690.88</v>
          </cell>
          <cell r="AA22">
            <v>21084.25</v>
          </cell>
          <cell r="AB22">
            <v>19270.297279999999</v>
          </cell>
        </row>
        <row r="23">
          <cell r="E23">
            <v>114741.21</v>
          </cell>
          <cell r="F23">
            <v>67728.06</v>
          </cell>
          <cell r="G23">
            <v>134594.63</v>
          </cell>
          <cell r="H23">
            <v>133111.48000000001</v>
          </cell>
          <cell r="I23">
            <v>76783.62</v>
          </cell>
          <cell r="J23">
            <v>152198</v>
          </cell>
          <cell r="K23">
            <v>136592.03</v>
          </cell>
          <cell r="L23">
            <v>164018.49</v>
          </cell>
          <cell r="M23">
            <v>162152.43</v>
          </cell>
          <cell r="Q23" t="str">
            <v>от факта 2015 с инвестициями в размере амортизации</v>
          </cell>
          <cell r="S23">
            <v>175792.48</v>
          </cell>
          <cell r="T23">
            <v>161320</v>
          </cell>
          <cell r="AA23">
            <v>179502.17</v>
          </cell>
          <cell r="AB23">
            <v>166320.91999999998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S24">
            <v>0</v>
          </cell>
          <cell r="T24">
            <v>0</v>
          </cell>
          <cell r="AA24">
            <v>0</v>
          </cell>
          <cell r="AB24">
            <v>0</v>
          </cell>
        </row>
        <row r="27">
          <cell r="E27">
            <v>19441.189999999999</v>
          </cell>
          <cell r="F27">
            <v>10624.38</v>
          </cell>
          <cell r="G27">
            <v>20279.52</v>
          </cell>
          <cell r="H27">
            <v>21215.34</v>
          </cell>
          <cell r="I27">
            <v>10622.47</v>
          </cell>
          <cell r="J27">
            <v>22334.080000000002</v>
          </cell>
          <cell r="K27">
            <v>24089.49</v>
          </cell>
          <cell r="L27">
            <v>22061.05</v>
          </cell>
          <cell r="M27">
            <v>17986.41</v>
          </cell>
          <cell r="Q27" t="str">
            <v>Исключила плановые не заключенные договоры лизинга (УАЗ, ГАЗ, Лада, экскаватор)</v>
          </cell>
          <cell r="S27">
            <v>14847.92</v>
          </cell>
          <cell r="T27">
            <v>9478.9699999999975</v>
          </cell>
          <cell r="AA27">
            <v>10983.39</v>
          </cell>
          <cell r="AB27">
            <v>6568.03</v>
          </cell>
        </row>
        <row r="29">
          <cell r="E29">
            <v>104215.34</v>
          </cell>
          <cell r="F29">
            <v>43933.25</v>
          </cell>
          <cell r="G29">
            <v>108308.88</v>
          </cell>
          <cell r="H29">
            <v>111042.77</v>
          </cell>
          <cell r="I29">
            <v>57830.27</v>
          </cell>
          <cell r="J29">
            <v>113967.67999999999</v>
          </cell>
          <cell r="K29">
            <v>150131.85999999999</v>
          </cell>
          <cell r="L29">
            <v>153804.23000000001</v>
          </cell>
          <cell r="M29">
            <v>88330.57</v>
          </cell>
          <cell r="S29">
            <v>156924.04</v>
          </cell>
          <cell r="T29">
            <v>88330.57</v>
          </cell>
          <cell r="AA29">
            <v>172425.01</v>
          </cell>
          <cell r="AB29">
            <v>88330.57</v>
          </cell>
        </row>
        <row r="30">
          <cell r="E30">
            <v>115838.33</v>
          </cell>
          <cell r="F30">
            <v>54705.95</v>
          </cell>
          <cell r="G30">
            <v>104599.17</v>
          </cell>
          <cell r="H30">
            <v>106117.8</v>
          </cell>
          <cell r="I30">
            <v>39450.300000000003</v>
          </cell>
          <cell r="J30">
            <v>71140.429999999993</v>
          </cell>
          <cell r="K30">
            <v>85112.34</v>
          </cell>
          <cell r="L30">
            <v>74471.37</v>
          </cell>
          <cell r="M30">
            <v>74471.37</v>
          </cell>
          <cell r="Q30" t="str">
            <v>Лизинг газопроводов</v>
          </cell>
          <cell r="S30">
            <v>57603.85</v>
          </cell>
          <cell r="T30">
            <v>57603.85</v>
          </cell>
          <cell r="AA30">
            <v>29035.360000000001</v>
          </cell>
          <cell r="AB30">
            <v>29035.360000000001</v>
          </cell>
        </row>
        <row r="31">
          <cell r="E31">
            <v>2992.78</v>
          </cell>
          <cell r="F31">
            <v>1441.52</v>
          </cell>
          <cell r="G31">
            <v>3156.77</v>
          </cell>
          <cell r="H31">
            <v>5360.57</v>
          </cell>
          <cell r="I31">
            <v>2129.75</v>
          </cell>
          <cell r="J31">
            <v>4259.5</v>
          </cell>
          <cell r="K31">
            <v>5360.57</v>
          </cell>
          <cell r="L31">
            <v>4259.5</v>
          </cell>
          <cell r="M31">
            <v>4259.5</v>
          </cell>
          <cell r="S31">
            <v>3711.88</v>
          </cell>
          <cell r="T31">
            <v>3711.88</v>
          </cell>
          <cell r="AA31">
            <v>3438.07</v>
          </cell>
          <cell r="AB31">
            <v>3438.07</v>
          </cell>
        </row>
        <row r="32">
          <cell r="E32">
            <v>5072.47</v>
          </cell>
          <cell r="F32">
            <v>19566.990000000002</v>
          </cell>
          <cell r="G32">
            <v>42477.67</v>
          </cell>
          <cell r="H32">
            <v>38362.639999999999</v>
          </cell>
          <cell r="I32">
            <v>23218.57</v>
          </cell>
          <cell r="J32">
            <v>47786.09</v>
          </cell>
          <cell r="K32">
            <v>38369.269999999997</v>
          </cell>
          <cell r="L32">
            <v>53917.01</v>
          </cell>
          <cell r="M32">
            <v>39819.47</v>
          </cell>
          <cell r="Q32" t="str">
            <v>1171,45 и 6161,06 - аренда узлов учета</v>
          </cell>
          <cell r="S32">
            <v>53917.01</v>
          </cell>
          <cell r="T32">
            <v>39819.47</v>
          </cell>
          <cell r="AA32">
            <v>53917.01</v>
          </cell>
          <cell r="AB32">
            <v>39819.47</v>
          </cell>
        </row>
        <row r="33">
          <cell r="E33">
            <v>4942.1099999999997</v>
          </cell>
          <cell r="F33">
            <v>2442.3200000000002</v>
          </cell>
          <cell r="G33">
            <v>4813.95</v>
          </cell>
          <cell r="H33">
            <v>4893.07</v>
          </cell>
          <cell r="I33">
            <v>2648.84</v>
          </cell>
          <cell r="J33">
            <v>5232.37</v>
          </cell>
          <cell r="K33">
            <v>4899.7</v>
          </cell>
          <cell r="L33">
            <v>5580.94</v>
          </cell>
          <cell r="M33">
            <v>5580.94</v>
          </cell>
          <cell r="S33">
            <v>5580.94</v>
          </cell>
          <cell r="T33">
            <v>5580.94</v>
          </cell>
          <cell r="AA33">
            <v>5580.94</v>
          </cell>
          <cell r="AB33">
            <v>5580.94</v>
          </cell>
        </row>
        <row r="35">
          <cell r="E35">
            <v>9433.7099999999991</v>
          </cell>
          <cell r="F35">
            <v>4879.29</v>
          </cell>
          <cell r="G35">
            <v>10366.86</v>
          </cell>
          <cell r="H35">
            <v>9702.18</v>
          </cell>
          <cell r="I35">
            <v>5561.83</v>
          </cell>
          <cell r="J35">
            <v>11718.68</v>
          </cell>
          <cell r="K35">
            <v>10602.18</v>
          </cell>
          <cell r="L35">
            <v>12843.77</v>
          </cell>
          <cell r="M35">
            <v>0</v>
          </cell>
          <cell r="S35">
            <v>13470.04</v>
          </cell>
          <cell r="T35">
            <v>0</v>
          </cell>
          <cell r="AA35">
            <v>14127.63</v>
          </cell>
          <cell r="AB35">
            <v>0</v>
          </cell>
        </row>
        <row r="36">
          <cell r="E36">
            <v>2080.87</v>
          </cell>
          <cell r="F36">
            <v>809.86</v>
          </cell>
          <cell r="G36">
            <v>1661.61</v>
          </cell>
          <cell r="H36">
            <v>1586.69</v>
          </cell>
          <cell r="I36">
            <v>560.88</v>
          </cell>
          <cell r="J36">
            <v>848.92</v>
          </cell>
          <cell r="K36">
            <v>1525.67</v>
          </cell>
          <cell r="L36">
            <v>589.42999999999995</v>
          </cell>
          <cell r="M36">
            <v>589.42999999999995</v>
          </cell>
          <cell r="S36">
            <v>601.83000000000004</v>
          </cell>
          <cell r="T36">
            <v>601.83000000000004</v>
          </cell>
          <cell r="AA36">
            <v>601.83000000000004</v>
          </cell>
          <cell r="AB36">
            <v>601.83000000000004</v>
          </cell>
        </row>
        <row r="37">
          <cell r="E37">
            <v>6822.77</v>
          </cell>
          <cell r="F37">
            <v>3749.09</v>
          </cell>
          <cell r="G37">
            <v>7649.08</v>
          </cell>
          <cell r="H37">
            <v>5140.8999999999996</v>
          </cell>
          <cell r="I37">
            <v>4205.03</v>
          </cell>
          <cell r="J37">
            <v>9293.8799999999992</v>
          </cell>
          <cell r="K37">
            <v>5140.8999999999996</v>
          </cell>
          <cell r="L37">
            <v>5397.86</v>
          </cell>
          <cell r="M37">
            <v>2690.0099999999993</v>
          </cell>
          <cell r="S37">
            <v>5980.71</v>
          </cell>
          <cell r="T37">
            <v>2781.4703399999994</v>
          </cell>
          <cell r="AA37">
            <v>6665.31</v>
          </cell>
          <cell r="AB37">
            <v>2867.695920539999</v>
          </cell>
        </row>
        <row r="39">
          <cell r="E39">
            <v>34475.86</v>
          </cell>
          <cell r="F39">
            <v>19222.98</v>
          </cell>
          <cell r="G39">
            <v>39275.19</v>
          </cell>
          <cell r="H39">
            <v>43701.98</v>
          </cell>
          <cell r="I39">
            <v>23282.639999999999</v>
          </cell>
          <cell r="J39">
            <v>46866.7</v>
          </cell>
          <cell r="K39">
            <v>42638.49</v>
          </cell>
          <cell r="L39">
            <v>51842.44</v>
          </cell>
          <cell r="M39">
            <v>47568.030822000001</v>
          </cell>
          <cell r="S39">
            <v>61518.81</v>
          </cell>
          <cell r="T39">
            <v>49185.343869948003</v>
          </cell>
          <cell r="AA39">
            <v>70030.33</v>
          </cell>
          <cell r="AB39">
            <v>50710.089529916389</v>
          </cell>
        </row>
        <row r="40">
          <cell r="E40">
            <v>102.66</v>
          </cell>
          <cell r="F40">
            <v>59.74</v>
          </cell>
          <cell r="G40">
            <v>103.21</v>
          </cell>
          <cell r="H40">
            <v>133.84</v>
          </cell>
          <cell r="I40">
            <v>54.3</v>
          </cell>
          <cell r="J40">
            <v>77.8</v>
          </cell>
          <cell r="K40">
            <v>139.86000000000001</v>
          </cell>
          <cell r="L40">
            <v>85.83</v>
          </cell>
          <cell r="M40">
            <v>85.83</v>
          </cell>
          <cell r="S40">
            <v>89.01</v>
          </cell>
          <cell r="T40">
            <v>89.01</v>
          </cell>
          <cell r="AA40">
            <v>92.84</v>
          </cell>
          <cell r="AB40">
            <v>92.84</v>
          </cell>
        </row>
        <row r="41">
          <cell r="E41">
            <v>1694.08</v>
          </cell>
          <cell r="F41">
            <v>923</v>
          </cell>
          <cell r="G41">
            <v>1821.75</v>
          </cell>
          <cell r="H41">
            <v>1747.48</v>
          </cell>
          <cell r="I41">
            <v>902.12</v>
          </cell>
          <cell r="J41">
            <v>1760.19</v>
          </cell>
          <cell r="K41">
            <v>1747.48</v>
          </cell>
          <cell r="L41">
            <v>1802.96</v>
          </cell>
          <cell r="M41">
            <v>1796.5877071823204</v>
          </cell>
          <cell r="S41">
            <v>1845.08</v>
          </cell>
          <cell r="T41">
            <v>1857.6716892265194</v>
          </cell>
          <cell r="AA41">
            <v>1854.97</v>
          </cell>
          <cell r="AB41">
            <v>1915.2595115925415</v>
          </cell>
        </row>
        <row r="42">
          <cell r="E42">
            <v>4200.72</v>
          </cell>
          <cell r="F42">
            <v>2061.34</v>
          </cell>
          <cell r="G42">
            <v>4099.97</v>
          </cell>
          <cell r="H42">
            <v>4608.63</v>
          </cell>
          <cell r="I42">
            <v>1899</v>
          </cell>
          <cell r="J42">
            <v>3805.41</v>
          </cell>
          <cell r="K42">
            <v>4608.63</v>
          </cell>
          <cell r="L42">
            <v>3863.65</v>
          </cell>
          <cell r="M42">
            <v>3863.65</v>
          </cell>
          <cell r="S42">
            <v>3863.68</v>
          </cell>
          <cell r="T42">
            <v>3863.65</v>
          </cell>
          <cell r="AA42">
            <v>3863.7</v>
          </cell>
          <cell r="AB42">
            <v>3983.4231499999996</v>
          </cell>
        </row>
        <row r="44">
          <cell r="E44">
            <v>8937.98</v>
          </cell>
          <cell r="F44">
            <v>4834.82</v>
          </cell>
          <cell r="G44">
            <v>10293.26</v>
          </cell>
          <cell r="H44">
            <v>11918.86</v>
          </cell>
          <cell r="I44">
            <v>5175.6899999999996</v>
          </cell>
          <cell r="J44">
            <v>10471.709999999999</v>
          </cell>
          <cell r="K44">
            <v>12455.21</v>
          </cell>
          <cell r="L44">
            <v>11076.99</v>
          </cell>
          <cell r="M44">
            <v>9882.1167033599995</v>
          </cell>
          <cell r="S44">
            <v>11486.84</v>
          </cell>
          <cell r="T44">
            <v>10218.10867127424</v>
          </cell>
          <cell r="AA44">
            <v>11865.91</v>
          </cell>
          <cell r="AB44">
            <v>10534.870040083741</v>
          </cell>
        </row>
        <row r="45">
          <cell r="E45">
            <v>18054.11</v>
          </cell>
          <cell r="F45">
            <v>10207.629999999999</v>
          </cell>
          <cell r="G45">
            <v>22734.43</v>
          </cell>
          <cell r="H45">
            <v>21091.48</v>
          </cell>
          <cell r="I45">
            <v>12653.61</v>
          </cell>
          <cell r="J45">
            <v>24903.16</v>
          </cell>
          <cell r="K45">
            <v>22040.6</v>
          </cell>
          <cell r="L45">
            <v>25445.42</v>
          </cell>
          <cell r="M45">
            <v>13243.25</v>
          </cell>
          <cell r="S45">
            <v>26386.9</v>
          </cell>
          <cell r="T45">
            <v>13693.520500000001</v>
          </cell>
          <cell r="AA45">
            <v>27257.66</v>
          </cell>
          <cell r="AB45">
            <v>14118.019635499999</v>
          </cell>
        </row>
        <row r="46">
          <cell r="E46">
            <v>2120.9499999999998</v>
          </cell>
          <cell r="F46">
            <v>998.88</v>
          </cell>
          <cell r="G46">
            <v>9892.4500000000007</v>
          </cell>
          <cell r="H46">
            <v>4265.5200000000004</v>
          </cell>
          <cell r="I46">
            <v>1015.65</v>
          </cell>
          <cell r="J46">
            <v>2600.88</v>
          </cell>
          <cell r="K46">
            <v>4457.47</v>
          </cell>
          <cell r="L46">
            <v>7124.45</v>
          </cell>
          <cell r="M46">
            <v>5229.2001903999999</v>
          </cell>
          <cell r="Q46" t="str">
            <v>о факта 2015 и ИУС Газ  2600 - план на 2017 год</v>
          </cell>
          <cell r="S46">
            <v>7523.31</v>
          </cell>
          <cell r="T46">
            <v>5406.9929968735996</v>
          </cell>
          <cell r="AA46">
            <v>7771.58</v>
          </cell>
          <cell r="AB46">
            <v>5574.6097797766806</v>
          </cell>
        </row>
        <row r="47">
          <cell r="E47">
            <v>1799.24</v>
          </cell>
          <cell r="F47">
            <v>1010.5</v>
          </cell>
          <cell r="G47">
            <v>2029.87</v>
          </cell>
          <cell r="H47">
            <v>2321.2399999999998</v>
          </cell>
          <cell r="I47">
            <v>1359.06</v>
          </cell>
          <cell r="J47">
            <v>2533.88</v>
          </cell>
          <cell r="K47">
            <v>2437.3000000000002</v>
          </cell>
          <cell r="L47">
            <v>2317.83</v>
          </cell>
          <cell r="M47">
            <v>2317.83</v>
          </cell>
          <cell r="S47">
            <v>2395.6</v>
          </cell>
          <cell r="T47">
            <v>2395.6</v>
          </cell>
          <cell r="AA47">
            <v>2479.36</v>
          </cell>
          <cell r="AB47">
            <v>2479.36</v>
          </cell>
        </row>
        <row r="49">
          <cell r="E49">
            <v>12162.79</v>
          </cell>
          <cell r="F49">
            <v>6284.91</v>
          </cell>
          <cell r="G49">
            <v>16957.77</v>
          </cell>
          <cell r="H49">
            <v>39800.870000000003</v>
          </cell>
          <cell r="I49">
            <v>10519.72</v>
          </cell>
          <cell r="J49">
            <v>25543.52</v>
          </cell>
          <cell r="K49">
            <v>41790.92</v>
          </cell>
          <cell r="L49">
            <v>11349.25</v>
          </cell>
          <cell r="M49">
            <v>11349.25</v>
          </cell>
          <cell r="Q49" t="str">
            <v>СПГ На уровнефакта</v>
          </cell>
          <cell r="S49">
            <v>11764.53</v>
          </cell>
          <cell r="T49">
            <v>11764.53</v>
          </cell>
          <cell r="AA49">
            <v>12152.76</v>
          </cell>
          <cell r="AB49">
            <v>12129.23043</v>
          </cell>
        </row>
        <row r="50">
          <cell r="E50">
            <v>5205.72</v>
          </cell>
          <cell r="F50">
            <v>139.9</v>
          </cell>
          <cell r="G50">
            <v>6541.09</v>
          </cell>
          <cell r="H50">
            <v>8007.21</v>
          </cell>
          <cell r="I50">
            <v>88.39</v>
          </cell>
          <cell r="J50">
            <v>4312.99</v>
          </cell>
          <cell r="K50">
            <v>8121.14</v>
          </cell>
          <cell r="L50">
            <v>8964.2900000000009</v>
          </cell>
          <cell r="M50">
            <v>8964.2900000000009</v>
          </cell>
          <cell r="S50">
            <v>8042.55</v>
          </cell>
          <cell r="T50">
            <v>8042.55</v>
          </cell>
          <cell r="AA50">
            <v>10598.14</v>
          </cell>
          <cell r="AB50">
            <v>10598.14</v>
          </cell>
        </row>
        <row r="51">
          <cell r="E51">
            <v>92620.09</v>
          </cell>
          <cell r="F51">
            <v>53732.22</v>
          </cell>
          <cell r="G51">
            <v>81715.710000000006</v>
          </cell>
          <cell r="H51">
            <v>93664</v>
          </cell>
          <cell r="I51">
            <v>6333.19</v>
          </cell>
          <cell r="J51">
            <v>36269.370000000003</v>
          </cell>
          <cell r="K51">
            <v>103385.38</v>
          </cell>
          <cell r="L51">
            <v>44142.9</v>
          </cell>
          <cell r="M51">
            <v>42818.612999999998</v>
          </cell>
          <cell r="Q51" t="str">
            <v>оформление охранных зон, межевание</v>
          </cell>
          <cell r="S51">
            <v>41084.620000000003</v>
          </cell>
          <cell r="T51">
            <v>41084.620000000003</v>
          </cell>
          <cell r="AA51">
            <v>42190.98</v>
          </cell>
          <cell r="AB51">
            <v>42190.98</v>
          </cell>
        </row>
        <row r="52">
          <cell r="E52">
            <v>83627.8</v>
          </cell>
          <cell r="F52">
            <v>45991.63</v>
          </cell>
          <cell r="G52">
            <v>101420.33</v>
          </cell>
          <cell r="H52">
            <v>91505.9</v>
          </cell>
          <cell r="I52">
            <v>45401.08</v>
          </cell>
          <cell r="J52">
            <v>114321.48</v>
          </cell>
          <cell r="K52">
            <v>97151.96</v>
          </cell>
          <cell r="L52">
            <v>126258.22</v>
          </cell>
          <cell r="M52">
            <v>88336</v>
          </cell>
          <cell r="S52">
            <v>133556.25</v>
          </cell>
          <cell r="T52">
            <v>102831.67</v>
          </cell>
          <cell r="AA52">
            <v>135269.25</v>
          </cell>
          <cell r="AB52">
            <v>106019.45176999999</v>
          </cell>
        </row>
        <row r="53">
          <cell r="E53">
            <v>32739.85</v>
          </cell>
          <cell r="F53">
            <v>9971.75</v>
          </cell>
          <cell r="G53">
            <v>35172</v>
          </cell>
          <cell r="H53">
            <v>31845.84</v>
          </cell>
          <cell r="I53">
            <v>7396.98</v>
          </cell>
          <cell r="J53">
            <v>35053.699999999997</v>
          </cell>
          <cell r="K53">
            <v>33512.04</v>
          </cell>
          <cell r="L53">
            <v>28827.79</v>
          </cell>
          <cell r="M53">
            <v>28827.79</v>
          </cell>
          <cell r="S53">
            <v>33445.440000000002</v>
          </cell>
          <cell r="T53">
            <v>33445.440000000002</v>
          </cell>
          <cell r="AA53">
            <v>33445.440000000002</v>
          </cell>
          <cell r="AB53">
            <v>33445.440000000002</v>
          </cell>
        </row>
        <row r="55">
          <cell r="E55">
            <v>68.42</v>
          </cell>
          <cell r="F55">
            <v>104.96</v>
          </cell>
          <cell r="G55">
            <v>104.96</v>
          </cell>
          <cell r="H55">
            <v>312.08</v>
          </cell>
          <cell r="I55">
            <v>0</v>
          </cell>
          <cell r="J55">
            <v>0</v>
          </cell>
          <cell r="K55">
            <v>326.12</v>
          </cell>
          <cell r="L55">
            <v>256.77</v>
          </cell>
          <cell r="M55">
            <v>0</v>
          </cell>
          <cell r="S55">
            <v>266.27999999999997</v>
          </cell>
          <cell r="T55">
            <v>0</v>
          </cell>
          <cell r="AA55">
            <v>275.06</v>
          </cell>
          <cell r="AB55">
            <v>0</v>
          </cell>
        </row>
        <row r="56">
          <cell r="E56">
            <v>7088</v>
          </cell>
          <cell r="F56">
            <v>3739</v>
          </cell>
          <cell r="G56">
            <v>7315.32</v>
          </cell>
          <cell r="H56">
            <v>6372.9</v>
          </cell>
          <cell r="I56">
            <v>4766.7299999999996</v>
          </cell>
          <cell r="J56">
            <v>9294.73</v>
          </cell>
          <cell r="K56">
            <v>6659.68</v>
          </cell>
          <cell r="L56">
            <v>9573.57</v>
          </cell>
          <cell r="M56">
            <v>3577</v>
          </cell>
          <cell r="S56">
            <v>9927.7900000000009</v>
          </cell>
          <cell r="T56">
            <v>3698.6179999999999</v>
          </cell>
          <cell r="AA56">
            <v>10255.41</v>
          </cell>
          <cell r="AB56">
            <v>3813.2751579999995</v>
          </cell>
        </row>
        <row r="57">
          <cell r="E57">
            <v>16691.36</v>
          </cell>
          <cell r="F57">
            <v>6434.27</v>
          </cell>
          <cell r="G57">
            <v>14182.85</v>
          </cell>
          <cell r="H57">
            <v>18351.29</v>
          </cell>
          <cell r="I57">
            <v>7062.31</v>
          </cell>
          <cell r="J57">
            <v>18395.13</v>
          </cell>
          <cell r="K57">
            <v>21717.27</v>
          </cell>
          <cell r="L57">
            <v>25948.95</v>
          </cell>
          <cell r="M57">
            <v>11883</v>
          </cell>
          <cell r="S57">
            <v>25630.04</v>
          </cell>
          <cell r="T57">
            <v>12287.022000000001</v>
          </cell>
          <cell r="AA57">
            <v>25509.31</v>
          </cell>
          <cell r="AB57">
            <v>12667.919682</v>
          </cell>
        </row>
        <row r="58">
          <cell r="E58">
            <v>3782.3</v>
          </cell>
          <cell r="F58">
            <v>2404.1799999999998</v>
          </cell>
          <cell r="G58">
            <v>4472.41</v>
          </cell>
          <cell r="H58">
            <v>3614.38</v>
          </cell>
          <cell r="I58">
            <v>2253.64</v>
          </cell>
          <cell r="J58">
            <v>4790.8599999999997</v>
          </cell>
          <cell r="K58">
            <v>3795.1</v>
          </cell>
          <cell r="L58">
            <v>4986.6099999999997</v>
          </cell>
          <cell r="M58">
            <v>3988.60567644</v>
          </cell>
          <cell r="S58">
            <v>5171.12</v>
          </cell>
          <cell r="T58">
            <v>4124.2182694389603</v>
          </cell>
          <cell r="AA58">
            <v>5341.77</v>
          </cell>
          <cell r="AB58">
            <v>4252.0690357915673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0</v>
          </cell>
          <cell r="T59">
            <v>0</v>
          </cell>
          <cell r="AA59">
            <v>0</v>
          </cell>
          <cell r="AB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S60">
            <v>0</v>
          </cell>
          <cell r="T60">
            <v>0</v>
          </cell>
          <cell r="AA60">
            <v>0</v>
          </cell>
          <cell r="AB60">
            <v>0</v>
          </cell>
        </row>
        <row r="61">
          <cell r="E61">
            <v>9239.0499999999993</v>
          </cell>
          <cell r="F61">
            <v>3509.13</v>
          </cell>
          <cell r="G61">
            <v>9675.5</v>
          </cell>
          <cell r="H61">
            <v>13854.35</v>
          </cell>
          <cell r="I61">
            <v>5930.35</v>
          </cell>
          <cell r="J61">
            <v>14599.11</v>
          </cell>
          <cell r="K61">
            <v>29053.03</v>
          </cell>
          <cell r="L61">
            <v>20480.740000000002</v>
          </cell>
          <cell r="M61">
            <v>17927.87</v>
          </cell>
          <cell r="S61">
            <v>20482.919999999998</v>
          </cell>
          <cell r="T61">
            <v>17835.62</v>
          </cell>
          <cell r="AA61">
            <v>20678.2</v>
          </cell>
          <cell r="AB61">
            <v>17943.54</v>
          </cell>
        </row>
        <row r="66">
          <cell r="E66">
            <v>762.16</v>
          </cell>
          <cell r="F66">
            <v>292.91000000000003</v>
          </cell>
          <cell r="G66">
            <v>292.91000000000003</v>
          </cell>
          <cell r="H66">
            <v>0</v>
          </cell>
          <cell r="I66">
            <v>257.45</v>
          </cell>
          <cell r="J66">
            <v>392.54</v>
          </cell>
          <cell r="K66">
            <v>0</v>
          </cell>
          <cell r="L66">
            <v>0</v>
          </cell>
          <cell r="M66">
            <v>0</v>
          </cell>
          <cell r="S66">
            <v>0</v>
          </cell>
          <cell r="T66">
            <v>0</v>
          </cell>
          <cell r="AA66">
            <v>0</v>
          </cell>
          <cell r="AB66">
            <v>0</v>
          </cell>
        </row>
        <row r="67">
          <cell r="E67">
            <v>801.65</v>
          </cell>
          <cell r="F67">
            <v>325.58</v>
          </cell>
          <cell r="G67">
            <v>1348.16</v>
          </cell>
          <cell r="H67">
            <v>0</v>
          </cell>
          <cell r="I67">
            <v>972.81</v>
          </cell>
          <cell r="J67">
            <v>3473.57</v>
          </cell>
          <cell r="K67">
            <v>0</v>
          </cell>
          <cell r="L67">
            <v>0</v>
          </cell>
          <cell r="M67">
            <v>0</v>
          </cell>
          <cell r="S67">
            <v>0</v>
          </cell>
          <cell r="T67">
            <v>0</v>
          </cell>
          <cell r="AA67">
            <v>0</v>
          </cell>
          <cell r="AB67">
            <v>0</v>
          </cell>
        </row>
        <row r="68">
          <cell r="E68">
            <v>37299.97</v>
          </cell>
          <cell r="F68">
            <v>17424.66</v>
          </cell>
          <cell r="G68">
            <v>26310.57</v>
          </cell>
          <cell r="H68">
            <v>0</v>
          </cell>
          <cell r="I68">
            <v>23143.26</v>
          </cell>
          <cell r="J68">
            <v>40294.769999999997</v>
          </cell>
          <cell r="K68">
            <v>0</v>
          </cell>
          <cell r="L68">
            <v>0</v>
          </cell>
          <cell r="M68">
            <v>0</v>
          </cell>
          <cell r="S68">
            <v>0</v>
          </cell>
          <cell r="T68">
            <v>0</v>
          </cell>
          <cell r="AA68">
            <v>0</v>
          </cell>
          <cell r="AB68">
            <v>0</v>
          </cell>
        </row>
        <row r="69">
          <cell r="E69">
            <v>285.51</v>
          </cell>
          <cell r="F69">
            <v>737.04</v>
          </cell>
          <cell r="G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1">
          <cell r="E71">
            <v>3897.14</v>
          </cell>
          <cell r="F71">
            <v>2679.48</v>
          </cell>
          <cell r="G71">
            <v>5367.27</v>
          </cell>
          <cell r="H71">
            <v>5592.37</v>
          </cell>
          <cell r="I71">
            <v>3015.72</v>
          </cell>
          <cell r="J71">
            <v>4794.28</v>
          </cell>
          <cell r="K71">
            <v>5844.03</v>
          </cell>
          <cell r="L71">
            <v>3323.14</v>
          </cell>
          <cell r="M71">
            <v>3323.14</v>
          </cell>
          <cell r="S71">
            <v>3446.1</v>
          </cell>
          <cell r="T71">
            <v>3436.1267600000001</v>
          </cell>
          <cell r="AA71">
            <v>3549.48</v>
          </cell>
          <cell r="AB71">
            <v>3542.6466895599997</v>
          </cell>
        </row>
        <row r="72">
          <cell r="E72">
            <v>944.97</v>
          </cell>
          <cell r="F72">
            <v>278.35000000000002</v>
          </cell>
          <cell r="G72">
            <v>499.6</v>
          </cell>
          <cell r="H72">
            <v>4436.25</v>
          </cell>
          <cell r="I72">
            <v>28.82</v>
          </cell>
          <cell r="J72">
            <v>89.71</v>
          </cell>
          <cell r="K72">
            <v>4103.74</v>
          </cell>
          <cell r="L72">
            <v>92.54</v>
          </cell>
          <cell r="M72">
            <v>0</v>
          </cell>
          <cell r="Q72" t="str">
            <v>пермьгазтехнология на что непонятно</v>
          </cell>
          <cell r="S72">
            <v>169.28</v>
          </cell>
          <cell r="T72">
            <v>0</v>
          </cell>
          <cell r="AA72">
            <v>169.28</v>
          </cell>
          <cell r="AB72">
            <v>0</v>
          </cell>
        </row>
        <row r="73">
          <cell r="E73">
            <v>45568.95</v>
          </cell>
          <cell r="F73">
            <v>9272.1299999999992</v>
          </cell>
          <cell r="G73">
            <v>32340.77</v>
          </cell>
          <cell r="H73">
            <v>51876.06</v>
          </cell>
          <cell r="I73">
            <v>8804.9</v>
          </cell>
          <cell r="J73">
            <v>25805.9</v>
          </cell>
          <cell r="K73">
            <v>55766.77</v>
          </cell>
          <cell r="L73">
            <v>31991.1</v>
          </cell>
          <cell r="M73">
            <v>18852.825185185186</v>
          </cell>
          <cell r="Q73" t="str">
            <v>исключен соцкульт, скорректировано на кол. Людей</v>
          </cell>
          <cell r="S73">
            <v>33174.769999999997</v>
          </cell>
          <cell r="T73">
            <v>17505.488231462925</v>
          </cell>
          <cell r="AA73">
            <v>34269.54</v>
          </cell>
          <cell r="AB73">
            <v>18083.147029058113</v>
          </cell>
        </row>
        <row r="74">
          <cell r="E74">
            <v>2985.24</v>
          </cell>
          <cell r="F74">
            <v>0</v>
          </cell>
          <cell r="G74">
            <v>2518.4299999999998</v>
          </cell>
          <cell r="H74">
            <v>0</v>
          </cell>
          <cell r="I74">
            <v>0</v>
          </cell>
          <cell r="J74">
            <v>13371.42</v>
          </cell>
          <cell r="K74">
            <v>0</v>
          </cell>
          <cell r="L74">
            <v>0</v>
          </cell>
          <cell r="M74">
            <v>0</v>
          </cell>
          <cell r="S74">
            <v>0</v>
          </cell>
          <cell r="T74">
            <v>0</v>
          </cell>
          <cell r="AA74">
            <v>0</v>
          </cell>
          <cell r="AB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2.93</v>
          </cell>
          <cell r="K75">
            <v>0</v>
          </cell>
          <cell r="L75">
            <v>0</v>
          </cell>
          <cell r="M75">
            <v>0</v>
          </cell>
          <cell r="S75">
            <v>0</v>
          </cell>
          <cell r="T75">
            <v>0</v>
          </cell>
          <cell r="AA75">
            <v>0</v>
          </cell>
          <cell r="AB75">
            <v>0</v>
          </cell>
        </row>
        <row r="76">
          <cell r="E76">
            <v>59133.99</v>
          </cell>
          <cell r="F76">
            <v>9825.7199999999993</v>
          </cell>
          <cell r="G76">
            <v>21993.99</v>
          </cell>
          <cell r="H76">
            <v>22783.81</v>
          </cell>
          <cell r="I76">
            <v>30190.05</v>
          </cell>
          <cell r="J76">
            <v>239319.45</v>
          </cell>
          <cell r="K76">
            <v>32952.839999999997</v>
          </cell>
          <cell r="L76">
            <v>21593.18</v>
          </cell>
          <cell r="M76">
            <v>10517.24</v>
          </cell>
          <cell r="Q76" t="str">
            <v>только услуги реестродержателя, проведение собрания акционеров и оценка ОС для решения на совете директоров вопроса о сделок с недвижимым имуществом</v>
          </cell>
          <cell r="S76">
            <v>20459.18</v>
          </cell>
          <cell r="T76">
            <v>8981.86</v>
          </cell>
          <cell r="AA76">
            <v>20803.439999999999</v>
          </cell>
          <cell r="AB76">
            <v>8950.5499999999993</v>
          </cell>
        </row>
        <row r="82">
          <cell r="E82">
            <v>30128.34</v>
          </cell>
          <cell r="F82">
            <v>0</v>
          </cell>
          <cell r="G82">
            <v>31245.01</v>
          </cell>
          <cell r="H82">
            <v>8300</v>
          </cell>
          <cell r="I82">
            <v>0</v>
          </cell>
          <cell r="J82">
            <v>0</v>
          </cell>
          <cell r="K82">
            <v>11025</v>
          </cell>
          <cell r="L82">
            <v>13586.28</v>
          </cell>
          <cell r="M82">
            <v>0</v>
          </cell>
          <cell r="S82">
            <v>13586.28</v>
          </cell>
          <cell r="T82">
            <v>0</v>
          </cell>
          <cell r="AA82">
            <v>13586.28</v>
          </cell>
          <cell r="AB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S83">
            <v>0</v>
          </cell>
          <cell r="T83">
            <v>0</v>
          </cell>
          <cell r="AA83">
            <v>0</v>
          </cell>
          <cell r="AB83">
            <v>0</v>
          </cell>
        </row>
        <row r="84">
          <cell r="E84">
            <v>24181.64</v>
          </cell>
          <cell r="F84">
            <v>0</v>
          </cell>
          <cell r="G84">
            <v>39185.480000000003</v>
          </cell>
          <cell r="H84">
            <v>60219</v>
          </cell>
          <cell r="I84">
            <v>0</v>
          </cell>
          <cell r="J84">
            <v>28659.31</v>
          </cell>
          <cell r="K84">
            <v>76229.66</v>
          </cell>
          <cell r="L84">
            <v>45870</v>
          </cell>
          <cell r="M84">
            <v>0</v>
          </cell>
          <cell r="S84">
            <v>78844</v>
          </cell>
          <cell r="T84">
            <v>0</v>
          </cell>
          <cell r="AA84">
            <v>49969.45</v>
          </cell>
          <cell r="AB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S85">
            <v>0</v>
          </cell>
          <cell r="T85">
            <v>0</v>
          </cell>
          <cell r="AA85">
            <v>0</v>
          </cell>
          <cell r="AB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S86">
            <v>0</v>
          </cell>
          <cell r="T86">
            <v>0</v>
          </cell>
          <cell r="AA86">
            <v>0</v>
          </cell>
          <cell r="AB86">
            <v>0</v>
          </cell>
        </row>
        <row r="87">
          <cell r="G87">
            <v>0</v>
          </cell>
          <cell r="I87">
            <v>0</v>
          </cell>
          <cell r="J87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67716.39</v>
          </cell>
          <cell r="M89">
            <v>0</v>
          </cell>
          <cell r="Q89" t="str">
            <v>Выпадающие доходы  от присоединения газоиспользующего оборудования в соответствии с постановлением Правительства РФ от 30.12.2013 № 1314, учитываемые при определении  тарифов на 2017 год составляют 67 716,39 тыс. руб., в том числе    106 503,39  тыс. руб. – в 2016 году (факт);(-) 35 610 тыс. руб. - компенсация выпадающих доходов за счет спецнадбавки 2016 года, предусмотренная в  Программе газификации.(-) 3 177 тыс. руб. -  компенсация выпадающих доходов за счет спецнадбавки 2017 года, предусмотренная в  Программе газификации.</v>
          </cell>
        </row>
        <row r="90">
          <cell r="E90">
            <v>38019.93</v>
          </cell>
          <cell r="F90">
            <v>9286.92</v>
          </cell>
          <cell r="G90">
            <v>9783.19</v>
          </cell>
          <cell r="H90">
            <v>22084.300899999998</v>
          </cell>
          <cell r="I90">
            <v>25420.69</v>
          </cell>
          <cell r="J90">
            <v>14862.67</v>
          </cell>
          <cell r="K90">
            <v>26234.700199999999</v>
          </cell>
        </row>
        <row r="91">
          <cell r="E91">
            <v>0.155</v>
          </cell>
          <cell r="F91">
            <v>0.155</v>
          </cell>
          <cell r="G91">
            <v>15.5</v>
          </cell>
          <cell r="I91">
            <v>15.5</v>
          </cell>
          <cell r="J91">
            <v>15.5</v>
          </cell>
          <cell r="L91">
            <v>16.5</v>
          </cell>
          <cell r="S91">
            <v>16.5</v>
          </cell>
          <cell r="AA91">
            <v>16.5</v>
          </cell>
        </row>
        <row r="95">
          <cell r="E95">
            <v>1640152.48</v>
          </cell>
          <cell r="F95">
            <v>864431.59</v>
          </cell>
          <cell r="G95">
            <v>1807052.91</v>
          </cell>
          <cell r="H95">
            <v>1857174.38</v>
          </cell>
          <cell r="I95">
            <v>899560.01</v>
          </cell>
          <cell r="J95">
            <v>1885514.73</v>
          </cell>
          <cell r="K95">
            <v>1993935.3</v>
          </cell>
        </row>
        <row r="96">
          <cell r="E96">
            <v>1579610.39</v>
          </cell>
          <cell r="F96">
            <v>829244.56</v>
          </cell>
          <cell r="G96">
            <v>1736682.54</v>
          </cell>
          <cell r="H96">
            <v>1857174.38</v>
          </cell>
          <cell r="I96">
            <v>864569.2</v>
          </cell>
          <cell r="J96">
            <v>1812055.8</v>
          </cell>
          <cell r="K96">
            <v>1993935.3</v>
          </cell>
        </row>
        <row r="97">
          <cell r="E97">
            <v>-73381</v>
          </cell>
          <cell r="F97">
            <v>-3275.49</v>
          </cell>
          <cell r="G97">
            <v>-34768.42</v>
          </cell>
          <cell r="H97">
            <v>-84688.49</v>
          </cell>
          <cell r="I97">
            <v>-17665.96</v>
          </cell>
          <cell r="J97">
            <v>-239222.82</v>
          </cell>
          <cell r="K97">
            <v>-98667.38</v>
          </cell>
        </row>
        <row r="98">
          <cell r="E98">
            <v>17914.14</v>
          </cell>
          <cell r="F98">
            <v>10812.45</v>
          </cell>
          <cell r="G98">
            <v>7002.76</v>
          </cell>
          <cell r="H98">
            <v>-32812.43</v>
          </cell>
          <cell r="I98">
            <v>-6126.3</v>
          </cell>
          <cell r="J98">
            <v>-146319.26999999999</v>
          </cell>
          <cell r="K98">
            <v>-42900.61</v>
          </cell>
        </row>
        <row r="104">
          <cell r="E104">
            <v>1899015.83</v>
          </cell>
          <cell r="F104">
            <v>969384.62</v>
          </cell>
          <cell r="G104">
            <v>1901564.5</v>
          </cell>
          <cell r="I104">
            <v>1034699.95</v>
          </cell>
          <cell r="J104">
            <v>2054263.26</v>
          </cell>
        </row>
        <row r="105">
          <cell r="E105">
            <v>364399.15</v>
          </cell>
          <cell r="F105">
            <v>189841.22</v>
          </cell>
          <cell r="G105">
            <v>335355.28000000003</v>
          </cell>
          <cell r="I105">
            <v>196081.19</v>
          </cell>
          <cell r="J105">
            <v>385437.94</v>
          </cell>
        </row>
        <row r="109">
          <cell r="E109">
            <v>6462.86</v>
          </cell>
          <cell r="F109">
            <v>6572.19</v>
          </cell>
          <cell r="G109">
            <v>6709.77</v>
          </cell>
          <cell r="H109">
            <v>6741.41</v>
          </cell>
          <cell r="I109">
            <v>6794.08</v>
          </cell>
          <cell r="J109">
            <v>6951.33</v>
          </cell>
          <cell r="K109">
            <v>7077.31</v>
          </cell>
          <cell r="M109">
            <v>7641.42</v>
          </cell>
          <cell r="T109">
            <v>8006.79</v>
          </cell>
          <cell r="AB109">
            <v>8210.15</v>
          </cell>
        </row>
        <row r="110">
          <cell r="E110">
            <v>1849.11</v>
          </cell>
          <cell r="F110">
            <v>1908.76</v>
          </cell>
          <cell r="G110">
            <v>1865</v>
          </cell>
          <cell r="H110">
            <v>1939</v>
          </cell>
          <cell r="I110">
            <v>1900</v>
          </cell>
          <cell r="J110">
            <v>1890</v>
          </cell>
          <cell r="K110">
            <v>1939</v>
          </cell>
          <cell r="L110">
            <v>1996</v>
          </cell>
          <cell r="M110">
            <v>1939</v>
          </cell>
          <cell r="Q110" t="str">
            <v>оптимизация Исполнительной дирекции, увеличение численности на СПХГ и доп филиал Взята штатная со снижением исполнительной дирекции и отклонением Штат- факт по П 4 на 15 чел.</v>
          </cell>
          <cell r="S110">
            <v>1996</v>
          </cell>
          <cell r="T110">
            <v>1939</v>
          </cell>
          <cell r="AA110">
            <v>1996</v>
          </cell>
          <cell r="AB110">
            <v>1939</v>
          </cell>
        </row>
        <row r="111">
          <cell r="Q111" t="str">
            <v>Средняя за 9 месяцев 29666, Можно дабавить до 31 максимум с целью доведения до отраслевой</v>
          </cell>
          <cell r="Y111" t="str">
            <v>на уровне факта 9 месяцев 2017 года- 31154</v>
          </cell>
        </row>
        <row r="112">
          <cell r="E112">
            <v>0.69</v>
          </cell>
          <cell r="F112">
            <v>0.7</v>
          </cell>
          <cell r="G112">
            <v>0.75</v>
          </cell>
          <cell r="H112">
            <v>0.7</v>
          </cell>
          <cell r="I112">
            <v>0.8</v>
          </cell>
          <cell r="J112">
            <v>0.8</v>
          </cell>
          <cell r="K112">
            <v>0.7</v>
          </cell>
          <cell r="L112">
            <v>0.8</v>
          </cell>
          <cell r="M112">
            <v>0.8</v>
          </cell>
          <cell r="S112">
            <v>0.8</v>
          </cell>
          <cell r="T112">
            <v>0.8</v>
          </cell>
          <cell r="AA112">
            <v>0.8</v>
          </cell>
          <cell r="AB112">
            <v>0.8</v>
          </cell>
        </row>
        <row r="113">
          <cell r="E113">
            <v>357</v>
          </cell>
          <cell r="F113">
            <v>372</v>
          </cell>
          <cell r="G113">
            <v>362</v>
          </cell>
          <cell r="H113">
            <v>381</v>
          </cell>
          <cell r="I113">
            <v>370</v>
          </cell>
          <cell r="J113">
            <v>370</v>
          </cell>
          <cell r="K113">
            <v>381</v>
          </cell>
          <cell r="L113">
            <v>381</v>
          </cell>
          <cell r="M113">
            <v>357</v>
          </cell>
          <cell r="S113">
            <v>381</v>
          </cell>
          <cell r="T113">
            <v>370</v>
          </cell>
          <cell r="AA113">
            <v>381</v>
          </cell>
          <cell r="AB113">
            <v>370</v>
          </cell>
        </row>
        <row r="121">
          <cell r="E121">
            <v>244</v>
          </cell>
          <cell r="F121">
            <v>245</v>
          </cell>
          <cell r="G121">
            <v>253</v>
          </cell>
          <cell r="I121">
            <v>258</v>
          </cell>
          <cell r="J121">
            <v>258</v>
          </cell>
          <cell r="L121">
            <v>248</v>
          </cell>
          <cell r="S121">
            <v>248</v>
          </cell>
          <cell r="AA121">
            <v>248</v>
          </cell>
        </row>
        <row r="123">
          <cell r="E123">
            <v>1</v>
          </cell>
          <cell r="F123">
            <v>1</v>
          </cell>
          <cell r="G123">
            <v>1</v>
          </cell>
          <cell r="I123">
            <v>2</v>
          </cell>
          <cell r="J123">
            <v>2</v>
          </cell>
          <cell r="L123">
            <v>2</v>
          </cell>
          <cell r="S123">
            <v>2</v>
          </cell>
          <cell r="AA123">
            <v>2</v>
          </cell>
        </row>
        <row r="124">
          <cell r="E124">
            <v>17</v>
          </cell>
          <cell r="F124">
            <v>17</v>
          </cell>
          <cell r="G124">
            <v>15</v>
          </cell>
          <cell r="I124">
            <v>14</v>
          </cell>
          <cell r="J124">
            <v>14</v>
          </cell>
          <cell r="L124">
            <v>14</v>
          </cell>
          <cell r="S124">
            <v>14</v>
          </cell>
          <cell r="AA124">
            <v>14</v>
          </cell>
        </row>
        <row r="125">
          <cell r="E125">
            <v>40</v>
          </cell>
          <cell r="F125">
            <v>41</v>
          </cell>
          <cell r="G125">
            <v>42</v>
          </cell>
          <cell r="I125">
            <v>40</v>
          </cell>
          <cell r="J125">
            <v>40</v>
          </cell>
          <cell r="L125">
            <v>40</v>
          </cell>
          <cell r="S125">
            <v>40</v>
          </cell>
          <cell r="AA125">
            <v>40</v>
          </cell>
        </row>
        <row r="126">
          <cell r="E126">
            <v>229</v>
          </cell>
          <cell r="F126">
            <v>231</v>
          </cell>
          <cell r="G126">
            <v>241</v>
          </cell>
          <cell r="I126">
            <v>243</v>
          </cell>
          <cell r="J126">
            <v>243</v>
          </cell>
          <cell r="L126">
            <v>245</v>
          </cell>
          <cell r="S126">
            <v>245</v>
          </cell>
          <cell r="AA126">
            <v>247</v>
          </cell>
        </row>
        <row r="127">
          <cell r="E127">
            <v>514</v>
          </cell>
          <cell r="F127">
            <v>523</v>
          </cell>
          <cell r="G127">
            <v>571</v>
          </cell>
          <cell r="I127">
            <v>590</v>
          </cell>
          <cell r="J127">
            <v>590</v>
          </cell>
          <cell r="L127">
            <v>590</v>
          </cell>
          <cell r="S127">
            <v>610</v>
          </cell>
          <cell r="AA127">
            <v>623</v>
          </cell>
        </row>
        <row r="128">
          <cell r="E128">
            <v>1272</v>
          </cell>
          <cell r="F128">
            <v>1286</v>
          </cell>
          <cell r="G128">
            <v>1854</v>
          </cell>
          <cell r="I128">
            <v>2009</v>
          </cell>
          <cell r="J128">
            <v>2009</v>
          </cell>
          <cell r="L128">
            <v>2246</v>
          </cell>
          <cell r="S128">
            <v>2415</v>
          </cell>
          <cell r="AA128">
            <v>2630</v>
          </cell>
        </row>
        <row r="129">
          <cell r="E129">
            <v>508</v>
          </cell>
          <cell r="F129">
            <v>519</v>
          </cell>
          <cell r="G129">
            <v>777</v>
          </cell>
          <cell r="I129">
            <v>794</v>
          </cell>
          <cell r="J129">
            <v>794</v>
          </cell>
          <cell r="L129">
            <v>838</v>
          </cell>
          <cell r="S129">
            <v>928</v>
          </cell>
          <cell r="AA129">
            <v>1030</v>
          </cell>
        </row>
        <row r="133">
          <cell r="G133">
            <v>8670</v>
          </cell>
          <cell r="I133">
            <v>9290</v>
          </cell>
          <cell r="J133">
            <v>9615</v>
          </cell>
          <cell r="L133">
            <v>10240</v>
          </cell>
          <cell r="S133">
            <v>10620</v>
          </cell>
          <cell r="AA133">
            <v>10970</v>
          </cell>
        </row>
        <row r="134">
          <cell r="G134">
            <v>0</v>
          </cell>
          <cell r="J134">
            <v>0</v>
          </cell>
          <cell r="L134">
            <v>0</v>
          </cell>
          <cell r="S134">
            <v>0</v>
          </cell>
          <cell r="AA134">
            <v>0</v>
          </cell>
        </row>
        <row r="136">
          <cell r="G136">
            <v>2020269.12</v>
          </cell>
          <cell r="J136">
            <v>2020269.12</v>
          </cell>
          <cell r="L136">
            <v>2691108.12</v>
          </cell>
          <cell r="S136">
            <v>2910465.96</v>
          </cell>
          <cell r="AA136">
            <v>3342282.57</v>
          </cell>
        </row>
        <row r="137">
          <cell r="G137">
            <v>441.02</v>
          </cell>
          <cell r="J137">
            <v>441.02</v>
          </cell>
          <cell r="L137">
            <v>560.38</v>
          </cell>
          <cell r="S137">
            <v>587.28</v>
          </cell>
          <cell r="AA137">
            <v>663.43</v>
          </cell>
        </row>
        <row r="138">
          <cell r="G138">
            <v>301.7</v>
          </cell>
          <cell r="J138">
            <v>315.27999999999997</v>
          </cell>
          <cell r="L138">
            <v>319.37</v>
          </cell>
          <cell r="S138">
            <v>321.18</v>
          </cell>
          <cell r="AA138">
            <v>322.45</v>
          </cell>
        </row>
        <row r="140">
          <cell r="G140">
            <v>551076.36</v>
          </cell>
          <cell r="J140">
            <v>211573.21</v>
          </cell>
          <cell r="L140">
            <v>356268.17</v>
          </cell>
          <cell r="S140">
            <v>352908.64</v>
          </cell>
          <cell r="AA140">
            <v>163327.67999999999</v>
          </cell>
        </row>
        <row r="141">
          <cell r="G141">
            <v>943.37</v>
          </cell>
          <cell r="J141">
            <v>699.66</v>
          </cell>
          <cell r="L141">
            <v>1154.03</v>
          </cell>
          <cell r="S141">
            <v>1146.78</v>
          </cell>
          <cell r="AA141">
            <v>496.47</v>
          </cell>
        </row>
        <row r="142">
          <cell r="G142">
            <v>117.48</v>
          </cell>
          <cell r="J142">
            <v>126.58</v>
          </cell>
          <cell r="L142">
            <v>165.31</v>
          </cell>
          <cell r="S142">
            <v>163.32</v>
          </cell>
          <cell r="AA142">
            <v>156.11000000000001</v>
          </cell>
        </row>
        <row r="144">
          <cell r="G144">
            <v>83064.27</v>
          </cell>
          <cell r="J144">
            <v>97321.06</v>
          </cell>
          <cell r="L144">
            <v>97321.06</v>
          </cell>
          <cell r="S144">
            <v>76082.06</v>
          </cell>
          <cell r="AA144">
            <v>76082.06</v>
          </cell>
        </row>
        <row r="145">
          <cell r="G145">
            <v>248.38</v>
          </cell>
          <cell r="J145">
            <v>250.75</v>
          </cell>
          <cell r="L145">
            <v>250.75</v>
          </cell>
          <cell r="S145">
            <v>244.51</v>
          </cell>
          <cell r="AA145">
            <v>244.51</v>
          </cell>
        </row>
        <row r="146">
          <cell r="G146">
            <v>15.33</v>
          </cell>
          <cell r="J146">
            <v>18.989999999999998</v>
          </cell>
          <cell r="L146">
            <v>65.17</v>
          </cell>
          <cell r="S146">
            <v>65.239999999999995</v>
          </cell>
          <cell r="AA146">
            <v>64.88</v>
          </cell>
        </row>
      </sheetData>
      <sheetData sheetId="11" refreshError="1">
        <row r="8">
          <cell r="G8">
            <v>5864.3639999999996</v>
          </cell>
        </row>
        <row r="10">
          <cell r="E10">
            <v>668.25900000000001</v>
          </cell>
          <cell r="F10">
            <v>664.58600000000001</v>
          </cell>
          <cell r="H10">
            <v>642.274</v>
          </cell>
          <cell r="I10">
            <v>672.31600000000003</v>
          </cell>
          <cell r="N10">
            <v>711.3</v>
          </cell>
          <cell r="O10">
            <v>640.6</v>
          </cell>
          <cell r="Q10">
            <v>711.3</v>
          </cell>
          <cell r="R10">
            <v>640.6</v>
          </cell>
          <cell r="W10">
            <v>711.3</v>
          </cell>
          <cell r="X10">
            <v>640.6</v>
          </cell>
          <cell r="Z10">
            <v>711.3</v>
          </cell>
          <cell r="AA10">
            <v>640.6</v>
          </cell>
        </row>
        <row r="11">
          <cell r="E11">
            <v>1302.7380000000001</v>
          </cell>
          <cell r="F11">
            <v>1236.4380000000001</v>
          </cell>
          <cell r="H11">
            <v>1246.172</v>
          </cell>
          <cell r="I11">
            <v>1175.865</v>
          </cell>
          <cell r="N11">
            <v>1375.693</v>
          </cell>
          <cell r="O11">
            <v>1239.4760000000001</v>
          </cell>
          <cell r="Q11">
            <v>1375.693</v>
          </cell>
          <cell r="R11">
            <v>1239.4760000000001</v>
          </cell>
          <cell r="W11">
            <v>1377.809</v>
          </cell>
          <cell r="X11">
            <v>1241.5930000000001</v>
          </cell>
          <cell r="Z11">
            <v>1377.809</v>
          </cell>
          <cell r="AA11">
            <v>1241.5930000000001</v>
          </cell>
        </row>
        <row r="12">
          <cell r="E12">
            <v>416.82400000000001</v>
          </cell>
          <cell r="F12">
            <v>353.38900000000001</v>
          </cell>
          <cell r="H12">
            <v>495.346</v>
          </cell>
          <cell r="I12">
            <v>460.50200000000001</v>
          </cell>
          <cell r="N12">
            <v>399.21199999999999</v>
          </cell>
          <cell r="O12">
            <v>352.608</v>
          </cell>
          <cell r="Q12">
            <v>399.21199999999999</v>
          </cell>
          <cell r="R12">
            <v>352.608</v>
          </cell>
          <cell r="W12">
            <v>399.21199999999999</v>
          </cell>
          <cell r="X12">
            <v>352.23200000000003</v>
          </cell>
          <cell r="Z12">
            <v>399.21199999999999</v>
          </cell>
          <cell r="AA12">
            <v>352.23200000000003</v>
          </cell>
        </row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</row>
        <row r="14">
          <cell r="E14">
            <v>284.31599999999997</v>
          </cell>
          <cell r="F14">
            <v>257.75</v>
          </cell>
          <cell r="H14">
            <v>274.20499999999998</v>
          </cell>
          <cell r="I14">
            <v>277.14</v>
          </cell>
          <cell r="N14">
            <v>284.28500000000003</v>
          </cell>
          <cell r="O14">
            <v>257.89999999999998</v>
          </cell>
          <cell r="Q14">
            <v>284.28500000000003</v>
          </cell>
          <cell r="R14">
            <v>257.89999999999998</v>
          </cell>
          <cell r="W14">
            <v>285.16500000000002</v>
          </cell>
          <cell r="X14">
            <v>258.73500000000001</v>
          </cell>
          <cell r="Z14">
            <v>285.16500000000002</v>
          </cell>
          <cell r="AA14">
            <v>258.73500000000001</v>
          </cell>
        </row>
        <row r="15">
          <cell r="E15">
            <v>0</v>
          </cell>
          <cell r="F15">
            <v>0</v>
          </cell>
          <cell r="H15">
            <v>14.983000000000001</v>
          </cell>
          <cell r="I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</row>
        <row r="17">
          <cell r="E17">
            <v>88.808999999999997</v>
          </cell>
          <cell r="F17">
            <v>76.093000000000004</v>
          </cell>
          <cell r="H17">
            <v>83.891000000000005</v>
          </cell>
          <cell r="I17">
            <v>80.441999999999993</v>
          </cell>
          <cell r="N17">
            <v>89.427999999999997</v>
          </cell>
          <cell r="O17">
            <v>76.552999999999997</v>
          </cell>
          <cell r="Q17">
            <v>89.427999999999997</v>
          </cell>
          <cell r="R17">
            <v>76.552999999999997</v>
          </cell>
          <cell r="W17">
            <v>89.68</v>
          </cell>
          <cell r="X17">
            <v>76.700999999999993</v>
          </cell>
          <cell r="Z17">
            <v>89.68</v>
          </cell>
          <cell r="AA17">
            <v>76.700999999999993</v>
          </cell>
        </row>
        <row r="18">
          <cell r="E18">
            <v>0</v>
          </cell>
          <cell r="F18">
            <v>0</v>
          </cell>
          <cell r="H18">
            <v>0.83099999999999996</v>
          </cell>
          <cell r="I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</row>
        <row r="20">
          <cell r="E20">
            <v>32.468000000000004</v>
          </cell>
          <cell r="F20">
            <v>24.876000000000001</v>
          </cell>
          <cell r="H20">
            <v>31.17</v>
          </cell>
          <cell r="I20">
            <v>26.06</v>
          </cell>
          <cell r="N20">
            <v>32.777000000000001</v>
          </cell>
          <cell r="O20">
            <v>25.215</v>
          </cell>
          <cell r="Q20">
            <v>32.777000000000001</v>
          </cell>
          <cell r="R20">
            <v>25.215</v>
          </cell>
          <cell r="W20">
            <v>32.780999999999999</v>
          </cell>
          <cell r="X20">
            <v>25.219000000000001</v>
          </cell>
          <cell r="Z20">
            <v>32.780999999999999</v>
          </cell>
          <cell r="AA20">
            <v>25.219000000000001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</row>
        <row r="23">
          <cell r="E23">
            <v>3.4249999999999998</v>
          </cell>
          <cell r="F23">
            <v>2.6669999999999998</v>
          </cell>
          <cell r="H23">
            <v>3.4540000000000002</v>
          </cell>
          <cell r="I23">
            <v>2.72</v>
          </cell>
          <cell r="N23">
            <v>3.4249999999999998</v>
          </cell>
          <cell r="O23">
            <v>2.6669999999999998</v>
          </cell>
          <cell r="Q23">
            <v>3.4249999999999998</v>
          </cell>
          <cell r="R23">
            <v>2.6669999999999998</v>
          </cell>
          <cell r="W23">
            <v>3.4249999999999998</v>
          </cell>
          <cell r="X23">
            <v>2.6669999999999998</v>
          </cell>
          <cell r="Z23">
            <v>3.4249999999999998</v>
          </cell>
          <cell r="AA23">
            <v>2.6669999999999998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</row>
        <row r="26">
          <cell r="E26">
            <v>239.596</v>
          </cell>
          <cell r="F26">
            <v>199.6</v>
          </cell>
          <cell r="H26">
            <v>239.596</v>
          </cell>
          <cell r="I26">
            <v>199.6</v>
          </cell>
          <cell r="N26">
            <v>239.80799999999999</v>
          </cell>
          <cell r="O26">
            <v>199.994</v>
          </cell>
          <cell r="Q26">
            <v>239.80799999999999</v>
          </cell>
          <cell r="R26">
            <v>199.994</v>
          </cell>
          <cell r="W26">
            <v>239.916</v>
          </cell>
          <cell r="X26">
            <v>200.12299999999999</v>
          </cell>
          <cell r="Z26">
            <v>239.916</v>
          </cell>
          <cell r="AA26">
            <v>200.12299999999999</v>
          </cell>
        </row>
        <row r="27">
          <cell r="E27">
            <v>6.5060000000000002</v>
          </cell>
          <cell r="F27">
            <v>6.024</v>
          </cell>
          <cell r="H27">
            <v>6.5060000000000002</v>
          </cell>
          <cell r="I27">
            <v>6.024</v>
          </cell>
          <cell r="N27">
            <v>6.5060000000000002</v>
          </cell>
          <cell r="O27">
            <v>6.024</v>
          </cell>
          <cell r="Q27">
            <v>6.5060000000000002</v>
          </cell>
          <cell r="R27">
            <v>6.024</v>
          </cell>
          <cell r="W27">
            <v>6.5060000000000002</v>
          </cell>
          <cell r="X27">
            <v>6.024</v>
          </cell>
          <cell r="Z27">
            <v>6.5060000000000002</v>
          </cell>
          <cell r="AA27">
            <v>6.024</v>
          </cell>
        </row>
        <row r="42">
          <cell r="E42">
            <v>530.15700000000004</v>
          </cell>
          <cell r="F42">
            <v>273.54399999999998</v>
          </cell>
          <cell r="G42">
            <v>238.18799999999999</v>
          </cell>
          <cell r="I42">
            <v>304.7</v>
          </cell>
          <cell r="J42">
            <v>324</v>
          </cell>
          <cell r="L42">
            <v>642.274</v>
          </cell>
          <cell r="M42">
            <v>672.31600000000003</v>
          </cell>
          <cell r="O42">
            <v>299.7</v>
          </cell>
          <cell r="P42">
            <v>329</v>
          </cell>
        </row>
        <row r="43">
          <cell r="E43">
            <v>3490.2449999999999</v>
          </cell>
          <cell r="F43">
            <v>1664.874</v>
          </cell>
          <cell r="G43">
            <v>1557.115</v>
          </cell>
          <cell r="I43">
            <v>1789.1369999999999</v>
          </cell>
          <cell r="J43">
            <v>1695.2439999999999</v>
          </cell>
          <cell r="L43">
            <v>1246.172</v>
          </cell>
          <cell r="M43">
            <v>1175.865</v>
          </cell>
          <cell r="O43">
            <v>1791.1369999999999</v>
          </cell>
          <cell r="P43">
            <v>1696.5440000000001</v>
          </cell>
        </row>
        <row r="44">
          <cell r="E44">
            <v>1017.498</v>
          </cell>
          <cell r="F44">
            <v>539.10599999999999</v>
          </cell>
          <cell r="G44">
            <v>445.17200000000003</v>
          </cell>
          <cell r="I44">
            <v>553.77700000000004</v>
          </cell>
          <cell r="J44">
            <v>481.86900000000003</v>
          </cell>
          <cell r="L44">
            <v>495.346</v>
          </cell>
          <cell r="M44">
            <v>460.50200000000001</v>
          </cell>
          <cell r="O44">
            <v>565.77700000000004</v>
          </cell>
          <cell r="P44">
            <v>469.86900000000003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</row>
        <row r="46">
          <cell r="E46">
            <v>601.149</v>
          </cell>
          <cell r="F46">
            <v>277.14600000000002</v>
          </cell>
          <cell r="G46">
            <v>235.429</v>
          </cell>
          <cell r="I46">
            <v>304.40899999999999</v>
          </cell>
          <cell r="J46">
            <v>241.50299999999999</v>
          </cell>
          <cell r="L46">
            <v>274.20499999999998</v>
          </cell>
          <cell r="M46">
            <v>277.14</v>
          </cell>
          <cell r="O46">
            <v>304.67700000000002</v>
          </cell>
          <cell r="P46">
            <v>241.28229999999999</v>
          </cell>
        </row>
        <row r="47">
          <cell r="E47">
            <v>21.757000000000001</v>
          </cell>
          <cell r="F47">
            <v>11.129</v>
          </cell>
          <cell r="G47">
            <v>8.7989999999999995</v>
          </cell>
          <cell r="I47">
            <v>21.440999999999999</v>
          </cell>
          <cell r="J47">
            <v>14.268000000000001</v>
          </cell>
          <cell r="L47">
            <v>14.983000000000001</v>
          </cell>
          <cell r="M47">
            <v>0</v>
          </cell>
          <cell r="O47">
            <v>21.440999999999999</v>
          </cell>
          <cell r="P47">
            <v>16.979700000000001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E49">
            <v>146.73099999999999</v>
          </cell>
          <cell r="F49">
            <v>79.676000000000002</v>
          </cell>
          <cell r="G49">
            <v>65.31</v>
          </cell>
          <cell r="I49">
            <v>79.965000000000003</v>
          </cell>
          <cell r="J49">
            <v>59.944000000000003</v>
          </cell>
          <cell r="L49">
            <v>83.891000000000005</v>
          </cell>
          <cell r="M49">
            <v>80.441999999999993</v>
          </cell>
          <cell r="O49">
            <v>82.007000000000005</v>
          </cell>
          <cell r="P49">
            <v>59.586399999999998</v>
          </cell>
        </row>
        <row r="50">
          <cell r="E50">
            <v>1.6870000000000001</v>
          </cell>
          <cell r="F50">
            <v>0.80900000000000005</v>
          </cell>
          <cell r="G50">
            <v>0.68700000000000006</v>
          </cell>
          <cell r="I50">
            <v>1.64</v>
          </cell>
          <cell r="J50">
            <v>1.272</v>
          </cell>
          <cell r="L50">
            <v>0.83099999999999996</v>
          </cell>
          <cell r="M50">
            <v>0</v>
          </cell>
          <cell r="O50">
            <v>1.64</v>
          </cell>
          <cell r="P50">
            <v>1.1916</v>
          </cell>
        </row>
        <row r="51"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</row>
        <row r="52">
          <cell r="E52">
            <v>49.268999999999998</v>
          </cell>
          <cell r="F52">
            <v>28.48</v>
          </cell>
          <cell r="G52">
            <v>21.844999999999999</v>
          </cell>
          <cell r="I52">
            <v>23.664000000000001</v>
          </cell>
          <cell r="J52">
            <v>18.07</v>
          </cell>
          <cell r="L52">
            <v>31.17</v>
          </cell>
          <cell r="M52">
            <v>26.06</v>
          </cell>
          <cell r="O52">
            <v>24.765000000000001</v>
          </cell>
          <cell r="P52">
            <v>18.164999999999999</v>
          </cell>
        </row>
        <row r="53"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2.4E-2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</row>
        <row r="55">
          <cell r="E55">
            <v>3.3460000000000001</v>
          </cell>
          <cell r="F55">
            <v>2.5939999999999999</v>
          </cell>
          <cell r="G55">
            <v>1.893</v>
          </cell>
          <cell r="I55">
            <v>1.639</v>
          </cell>
          <cell r="J55">
            <v>1.2789999999999999</v>
          </cell>
          <cell r="L55">
            <v>3.4540000000000002</v>
          </cell>
          <cell r="M55">
            <v>2.72</v>
          </cell>
          <cell r="O55">
            <v>1.7390000000000001</v>
          </cell>
          <cell r="P55">
            <v>1.2789999999999999</v>
          </cell>
        </row>
        <row r="56"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</row>
        <row r="58">
          <cell r="E58">
            <v>463.00200000000001</v>
          </cell>
          <cell r="F58">
            <v>251.464</v>
          </cell>
          <cell r="G58">
            <v>191.46899999999999</v>
          </cell>
          <cell r="I58">
            <v>231.209</v>
          </cell>
          <cell r="J58">
            <v>220.58199999999999</v>
          </cell>
          <cell r="L58">
            <v>246.584</v>
          </cell>
          <cell r="M58">
            <v>190.70599999999999</v>
          </cell>
          <cell r="O58">
            <v>232.58600000000001</v>
          </cell>
          <cell r="P58">
            <v>221.88200000000001</v>
          </cell>
        </row>
        <row r="59">
          <cell r="E59">
            <v>11.052</v>
          </cell>
          <cell r="F59">
            <v>6.0629999999999997</v>
          </cell>
          <cell r="G59">
            <v>5.3010000000000002</v>
          </cell>
          <cell r="I59">
            <v>7.5</v>
          </cell>
          <cell r="J59">
            <v>6</v>
          </cell>
          <cell r="L59">
            <v>5.8689999999999998</v>
          </cell>
          <cell r="M59">
            <v>5.194</v>
          </cell>
          <cell r="O59">
            <v>7.5</v>
          </cell>
          <cell r="P59">
            <v>6</v>
          </cell>
        </row>
      </sheetData>
      <sheetData sheetId="12" refreshError="1">
        <row r="10">
          <cell r="D10" t="str">
            <v>услуги по ремонту и обслуживанию автотранспорта</v>
          </cell>
          <cell r="E10">
            <v>33647.019999999997</v>
          </cell>
          <cell r="H10" t="str">
            <v>услуги по ремонту и обслуживанию автотранспорта</v>
          </cell>
          <cell r="I10">
            <v>34875.39</v>
          </cell>
          <cell r="L10" t="str">
            <v>услуги по ремонту и обслуживанию автотранспорта</v>
          </cell>
          <cell r="M10">
            <v>36026.269999999997</v>
          </cell>
        </row>
        <row r="11">
          <cell r="D11" t="str">
            <v>текущий ремонт основных средств подрядным способом</v>
          </cell>
          <cell r="E11">
            <v>10884.65</v>
          </cell>
          <cell r="H11" t="str">
            <v>текущий ремонт основных средств подрядным способом</v>
          </cell>
          <cell r="I11">
            <v>12506.01</v>
          </cell>
          <cell r="L11" t="str">
            <v>текущий ремонт основных средств подрядным способом</v>
          </cell>
          <cell r="M11">
            <v>13116.97</v>
          </cell>
        </row>
        <row r="12">
          <cell r="D12" t="str">
            <v>услуги по предоставлению персонала</v>
          </cell>
          <cell r="E12">
            <v>19309.740000000002</v>
          </cell>
          <cell r="H12" t="str">
            <v>услуги по предоставлению персонала</v>
          </cell>
          <cell r="I12">
            <v>20024.2</v>
          </cell>
          <cell r="L12" t="str">
            <v>услуги по предоставлению персонала</v>
          </cell>
          <cell r="M12">
            <v>20685</v>
          </cell>
        </row>
        <row r="13">
          <cell r="D13" t="str">
            <v>техническое обслуживание зданий</v>
          </cell>
          <cell r="E13">
            <v>9660.89</v>
          </cell>
          <cell r="H13" t="str">
            <v>техническое обслуживание зданий</v>
          </cell>
          <cell r="I13">
            <v>10018.34</v>
          </cell>
          <cell r="L13" t="str">
            <v>техническое обслуживание зданий</v>
          </cell>
          <cell r="M13">
            <v>10348.94</v>
          </cell>
        </row>
        <row r="14">
          <cell r="E14">
            <v>52755.92</v>
          </cell>
          <cell r="I14">
            <v>56132.31</v>
          </cell>
          <cell r="M14">
            <v>55092.07</v>
          </cell>
        </row>
        <row r="20">
          <cell r="D20" t="str">
            <v>услуги по ремонту и обслуживанию автотранспорта</v>
          </cell>
          <cell r="E20">
            <v>31385.78</v>
          </cell>
          <cell r="H20" t="str">
            <v>услуги по ремонту и обслуживанию автотранспорта</v>
          </cell>
          <cell r="I20">
            <v>16888.25</v>
          </cell>
          <cell r="J20">
            <v>31936.98</v>
          </cell>
        </row>
        <row r="21">
          <cell r="D21" t="str">
            <v>текущий ремонт основных средств подрядным способом</v>
          </cell>
          <cell r="E21">
            <v>14532.56</v>
          </cell>
          <cell r="H21" t="str">
            <v>текущий ремонт основных средств подрядным способом</v>
          </cell>
          <cell r="I21">
            <v>3178.76</v>
          </cell>
          <cell r="J21">
            <v>12586.64</v>
          </cell>
        </row>
        <row r="22">
          <cell r="D22" t="str">
            <v>услуги по предоставлению персонала</v>
          </cell>
          <cell r="E22">
            <v>18311.07</v>
          </cell>
          <cell r="H22" t="str">
            <v>услуги по предоставлению персонала</v>
          </cell>
          <cell r="I22">
            <v>9054.2000000000007</v>
          </cell>
          <cell r="J22">
            <v>18645.82</v>
          </cell>
        </row>
        <row r="23">
          <cell r="D23" t="str">
            <v>техническое обслуживание зданий</v>
          </cell>
          <cell r="E23">
            <v>8682.48</v>
          </cell>
          <cell r="H23" t="str">
            <v>техническое обслуживание зданий</v>
          </cell>
          <cell r="I23">
            <v>4832.93</v>
          </cell>
          <cell r="J23">
            <v>9743.59</v>
          </cell>
        </row>
        <row r="24">
          <cell r="E24">
            <v>28508.44</v>
          </cell>
          <cell r="I24">
            <v>11446.94</v>
          </cell>
          <cell r="J24">
            <v>41408.449999999997</v>
          </cell>
        </row>
        <row r="31">
          <cell r="D31" t="str">
            <v>Списание расходов на ПО и лицензии</v>
          </cell>
          <cell r="E31">
            <v>11972.69</v>
          </cell>
          <cell r="F31">
            <v>11972.69</v>
          </cell>
          <cell r="H31" t="str">
            <v>Списание расходов на ПО и лицензии</v>
          </cell>
          <cell r="I31">
            <v>11650.74</v>
          </cell>
          <cell r="J31">
            <v>11650.74</v>
          </cell>
          <cell r="L31" t="str">
            <v>Списание расходов на ПО и лицензии</v>
          </cell>
          <cell r="M31">
            <v>11554.56</v>
          </cell>
          <cell r="N31">
            <v>11554.56</v>
          </cell>
        </row>
        <row r="32">
          <cell r="D32" t="str">
            <v>Подписка на периодические издания</v>
          </cell>
          <cell r="E32">
            <v>1075.5999999999999</v>
          </cell>
          <cell r="F32">
            <v>1075.5999999999999</v>
          </cell>
          <cell r="H32" t="str">
            <v>Подписка на периодические издания</v>
          </cell>
          <cell r="I32">
            <v>1124.74</v>
          </cell>
          <cell r="J32">
            <v>1124.74</v>
          </cell>
          <cell r="L32" t="str">
            <v>Подписка на периодические издания</v>
          </cell>
          <cell r="M32">
            <v>1161.8599999999999</v>
          </cell>
          <cell r="N32">
            <v>1161.8599999999999</v>
          </cell>
        </row>
        <row r="33">
          <cell r="D33" t="str">
            <v>Компенсация на оплату проезда, проездные билеты</v>
          </cell>
          <cell r="E33">
            <v>2610.92</v>
          </cell>
          <cell r="F33">
            <v>2610.92</v>
          </cell>
          <cell r="H33" t="str">
            <v>Компенсация на оплату проезда, проездные билеты</v>
          </cell>
          <cell r="I33">
            <v>2707.53</v>
          </cell>
          <cell r="J33">
            <v>2707.53</v>
          </cell>
          <cell r="L33" t="str">
            <v>Компенсация на оплату проезда, проездные билеты</v>
          </cell>
          <cell r="M33">
            <v>2796.88</v>
          </cell>
          <cell r="N33">
            <v>2796.88</v>
          </cell>
        </row>
        <row r="34">
          <cell r="D34" t="str">
            <v>Расходы на участие в СРО</v>
          </cell>
          <cell r="E34">
            <v>2268.66</v>
          </cell>
          <cell r="F34">
            <v>2268.66</v>
          </cell>
          <cell r="H34" t="str">
            <v>Расходы на участие в СРО</v>
          </cell>
          <cell r="I34">
            <v>2352.61</v>
          </cell>
          <cell r="J34">
            <v>2352.61</v>
          </cell>
          <cell r="L34" t="str">
            <v>Расходы на участие в СРО</v>
          </cell>
          <cell r="M34">
            <v>2430.2399999999998</v>
          </cell>
          <cell r="N34">
            <v>2430.2399999999998</v>
          </cell>
        </row>
        <row r="35">
          <cell r="E35">
            <v>2552.87</v>
          </cell>
          <cell r="F35">
            <v>0</v>
          </cell>
          <cell r="I35">
            <v>2647.3</v>
          </cell>
          <cell r="J35">
            <v>0</v>
          </cell>
          <cell r="M35">
            <v>2734.66</v>
          </cell>
          <cell r="N35">
            <v>0</v>
          </cell>
        </row>
        <row r="41">
          <cell r="D41" t="str">
            <v>Списание расходов на ПО и лицензии</v>
          </cell>
          <cell r="E41">
            <v>3334.09</v>
          </cell>
          <cell r="H41" t="str">
            <v>Списание расходов на ПО и лицензии</v>
          </cell>
          <cell r="I41">
            <v>4018.17</v>
          </cell>
          <cell r="J41">
            <v>8437.7999999999993</v>
          </cell>
        </row>
        <row r="42">
          <cell r="D42" t="str">
            <v>Подписка на периодические издания</v>
          </cell>
          <cell r="E42">
            <v>838.34</v>
          </cell>
          <cell r="H42" t="str">
            <v>Подписка на периодические издания</v>
          </cell>
          <cell r="I42">
            <v>478.47</v>
          </cell>
          <cell r="J42">
            <v>958.39</v>
          </cell>
        </row>
        <row r="43">
          <cell r="D43" t="str">
            <v>Компенсация на оплату проезда, проездные билеты</v>
          </cell>
          <cell r="E43">
            <v>2863.19</v>
          </cell>
          <cell r="H43" t="str">
            <v>Компенсация на оплату проезда, проездные билеты</v>
          </cell>
          <cell r="I43">
            <v>1433.71</v>
          </cell>
          <cell r="J43">
            <v>2538.9</v>
          </cell>
        </row>
        <row r="44">
          <cell r="D44" t="str">
            <v>Расходы на участие в СРО</v>
          </cell>
          <cell r="E44">
            <v>342.42</v>
          </cell>
          <cell r="H44" t="str">
            <v>Расходы на участие в СРО</v>
          </cell>
          <cell r="I44">
            <v>0</v>
          </cell>
          <cell r="J44">
            <v>185.53</v>
          </cell>
        </row>
        <row r="45">
          <cell r="E45">
            <v>2297.46</v>
          </cell>
          <cell r="I45">
            <v>0</v>
          </cell>
          <cell r="J45">
            <v>2478.4899999999998</v>
          </cell>
        </row>
        <row r="52">
          <cell r="E52">
            <v>0</v>
          </cell>
          <cell r="I52">
            <v>0</v>
          </cell>
          <cell r="M52">
            <v>0</v>
          </cell>
        </row>
        <row r="53">
          <cell r="E53">
            <v>0</v>
          </cell>
          <cell r="I53">
            <v>0</v>
          </cell>
          <cell r="M53">
            <v>0</v>
          </cell>
        </row>
        <row r="54">
          <cell r="E54">
            <v>0</v>
          </cell>
          <cell r="I54">
            <v>0</v>
          </cell>
          <cell r="M54">
            <v>0</v>
          </cell>
        </row>
        <row r="55">
          <cell r="E55">
            <v>0</v>
          </cell>
          <cell r="I55">
            <v>0</v>
          </cell>
          <cell r="M55">
            <v>0</v>
          </cell>
        </row>
        <row r="56">
          <cell r="E56">
            <v>0</v>
          </cell>
          <cell r="I56">
            <v>0</v>
          </cell>
          <cell r="M56">
            <v>0</v>
          </cell>
        </row>
        <row r="62">
          <cell r="D62" t="str">
            <v>Проценты к получению</v>
          </cell>
          <cell r="E62">
            <v>9958.14</v>
          </cell>
          <cell r="H62" t="str">
            <v>Проценты к получению</v>
          </cell>
          <cell r="I62">
            <v>6275.45</v>
          </cell>
          <cell r="J62">
            <v>8345.08</v>
          </cell>
        </row>
        <row r="63">
          <cell r="D63" t="str">
            <v>Доходы, связанные с безвозмездным получением активов</v>
          </cell>
          <cell r="E63">
            <v>5203.4399999999996</v>
          </cell>
          <cell r="H63" t="str">
            <v>Доходы, связанные с безвозмездным получением активов</v>
          </cell>
          <cell r="I63">
            <v>2104.17</v>
          </cell>
          <cell r="J63">
            <v>5991.27</v>
          </cell>
        </row>
        <row r="64">
          <cell r="D64" t="str">
            <v>Доходы от продажи материально-производственных запасов</v>
          </cell>
          <cell r="E64">
            <v>5019.8999999999996</v>
          </cell>
          <cell r="H64" t="str">
            <v>Доходы от продажи материально-производственных запасов</v>
          </cell>
          <cell r="I64">
            <v>619.79999999999995</v>
          </cell>
          <cell r="J64">
            <v>825.02</v>
          </cell>
        </row>
        <row r="65">
          <cell r="D65" t="str">
            <v>Возмещение расходов при нанесении ущерба (по суду, ликвидация аварий)</v>
          </cell>
          <cell r="E65">
            <v>2387.36</v>
          </cell>
          <cell r="H65" t="str">
            <v>Излишки при инвентаризации</v>
          </cell>
          <cell r="I65">
            <v>8479.11</v>
          </cell>
          <cell r="J65">
            <v>9387.2099999999991</v>
          </cell>
        </row>
        <row r="66">
          <cell r="E66">
            <v>3741.73</v>
          </cell>
          <cell r="I66">
            <v>5664.73</v>
          </cell>
          <cell r="J66">
            <v>15746.19</v>
          </cell>
        </row>
        <row r="73">
          <cell r="D73" t="str">
            <v>Госпошлина</v>
          </cell>
          <cell r="E73">
            <v>8564.36</v>
          </cell>
          <cell r="F73">
            <v>8564.36</v>
          </cell>
          <cell r="H73" t="str">
            <v>Госпошлина</v>
          </cell>
          <cell r="I73">
            <v>7167.94</v>
          </cell>
          <cell r="J73">
            <v>7167.94</v>
          </cell>
          <cell r="L73" t="str">
            <v>Госпошлина</v>
          </cell>
          <cell r="M73">
            <v>7111.12</v>
          </cell>
          <cell r="N73">
            <v>7111.12</v>
          </cell>
        </row>
        <row r="74">
          <cell r="D74" t="str">
            <v>Отчисления профкому</v>
          </cell>
          <cell r="E74">
            <v>2273.14</v>
          </cell>
          <cell r="F74">
            <v>0</v>
          </cell>
          <cell r="H74" t="str">
            <v>Отчисления профкому</v>
          </cell>
          <cell r="I74">
            <v>2357.25</v>
          </cell>
          <cell r="J74">
            <v>0</v>
          </cell>
          <cell r="L74" t="str">
            <v>Отчисления профкому</v>
          </cell>
          <cell r="M74">
            <v>2435.04</v>
          </cell>
          <cell r="N74">
            <v>0</v>
          </cell>
        </row>
        <row r="75">
          <cell r="D75" t="str">
            <v>Содержание непроизводственных объектов (СОКа и т.п.)</v>
          </cell>
          <cell r="E75">
            <v>1701.84</v>
          </cell>
          <cell r="F75">
            <v>0</v>
          </cell>
          <cell r="H75" t="str">
            <v>Содержание непроизводственных объектов (СОКа и т.п.)</v>
          </cell>
          <cell r="I75">
            <v>1764.81</v>
          </cell>
          <cell r="J75">
            <v>0</v>
          </cell>
          <cell r="L75" t="str">
            <v>Содержание непроизводственных объектов (СОКа и т.п.)</v>
          </cell>
          <cell r="M75">
            <v>1823.05</v>
          </cell>
          <cell r="N75">
            <v>0</v>
          </cell>
        </row>
        <row r="76">
          <cell r="D76" t="str">
            <v>Расходы на оценку ОС для согласования вопросов на Совете Директоров Общества сделок с недвижимым имуществом</v>
          </cell>
          <cell r="E76">
            <v>999.25</v>
          </cell>
          <cell r="F76">
            <v>999.25</v>
          </cell>
          <cell r="H76" t="str">
            <v>Расходы на оценку ОС для согласования вопросов на Совете Директоров Общества сделок с недвижимым имуществом</v>
          </cell>
          <cell r="I76">
            <v>832.71</v>
          </cell>
          <cell r="J76">
            <v>832.71</v>
          </cell>
          <cell r="L76" t="str">
            <v>Расходы на оценку ОС для согласования вопросов на Совете Директоров Общества сделок с недвижимым имуществом</v>
          </cell>
          <cell r="M76">
            <v>832.71</v>
          </cell>
          <cell r="N76">
            <v>832.71</v>
          </cell>
        </row>
        <row r="77">
          <cell r="E77">
            <v>8054.59</v>
          </cell>
          <cell r="F77">
            <v>953.63000000000011</v>
          </cell>
          <cell r="I77">
            <v>8336.4699999999993</v>
          </cell>
          <cell r="J77">
            <v>981.21</v>
          </cell>
          <cell r="M77">
            <v>8601.52</v>
          </cell>
          <cell r="N77">
            <v>1006.72</v>
          </cell>
        </row>
        <row r="83">
          <cell r="D83" t="str">
            <v>Расходы от продажи материально-производственных запасов</v>
          </cell>
          <cell r="E83">
            <v>3418.75</v>
          </cell>
          <cell r="H83" t="str">
            <v>Убытки прошлых лет, признанные в отчетном году</v>
          </cell>
          <cell r="I83">
            <v>21949.7</v>
          </cell>
          <cell r="J83">
            <v>160230.14000000001</v>
          </cell>
        </row>
        <row r="84">
          <cell r="D84" t="str">
            <v>Госпошлина (за исключением регистрации)</v>
          </cell>
          <cell r="E84">
            <v>925.97</v>
          </cell>
          <cell r="H84" t="str">
            <v>Не подлежащий возмещению НДС</v>
          </cell>
          <cell r="I84">
            <v>298.25</v>
          </cell>
          <cell r="J84">
            <v>9697.5300000000007</v>
          </cell>
        </row>
        <row r="85">
          <cell r="D85" t="str">
            <v>Отчисления профкому в соответствии с Коллективным договором</v>
          </cell>
          <cell r="E85">
            <v>1677.87</v>
          </cell>
          <cell r="H85" t="str">
            <v>Технологические (эксплуатационные) потери в газопроводах и оборудовании сверх объемов</v>
          </cell>
          <cell r="I85">
            <v>0</v>
          </cell>
          <cell r="J85">
            <v>51874.35</v>
          </cell>
        </row>
        <row r="86">
          <cell r="D86" t="str">
            <v>Расходы при нанесении ущерба (по суду, ликвидация аварий)</v>
          </cell>
          <cell r="E86">
            <v>1926.41</v>
          </cell>
          <cell r="H86" t="str">
            <v>Отчисления профкому</v>
          </cell>
          <cell r="I86">
            <v>1143.29</v>
          </cell>
          <cell r="J86">
            <v>2097.6999999999998</v>
          </cell>
        </row>
        <row r="87">
          <cell r="E87">
            <v>14044.99</v>
          </cell>
          <cell r="I87">
            <v>6798.81</v>
          </cell>
          <cell r="J87">
            <v>15419.73</v>
          </cell>
        </row>
      </sheetData>
      <sheetData sheetId="13" refreshError="1">
        <row r="8">
          <cell r="E8">
            <v>2.6070000000000002</v>
          </cell>
          <cell r="F8">
            <v>0.48799999999999999</v>
          </cell>
          <cell r="H8">
            <v>1.5880000000000001</v>
          </cell>
          <cell r="I8">
            <v>3.2349999999999999</v>
          </cell>
          <cell r="J8">
            <v>2.2570000000000001</v>
          </cell>
          <cell r="K8">
            <v>3.2370000000000001</v>
          </cell>
          <cell r="L8">
            <v>2.2589999999999999</v>
          </cell>
          <cell r="M8">
            <v>3.2509999999999999</v>
          </cell>
          <cell r="N8">
            <v>2.2679999999999998</v>
          </cell>
        </row>
        <row r="9">
          <cell r="E9">
            <v>1E-3</v>
          </cell>
          <cell r="F9">
            <v>2.1999999999999999E-2</v>
          </cell>
          <cell r="H9">
            <v>2E-3</v>
          </cell>
          <cell r="I9">
            <v>4.0000000000000001E-3</v>
          </cell>
          <cell r="J9">
            <v>4.0000000000000001E-3</v>
          </cell>
          <cell r="K9">
            <v>6.0000000000000001E-3</v>
          </cell>
          <cell r="L9">
            <v>6.0000000000000001E-3</v>
          </cell>
          <cell r="M9">
            <v>7.0000000000000001E-3</v>
          </cell>
          <cell r="N9">
            <v>7.0000000000000001E-3</v>
          </cell>
        </row>
        <row r="10">
          <cell r="E10">
            <v>6.5220000000000002</v>
          </cell>
          <cell r="F10">
            <v>5.4569999999999999</v>
          </cell>
          <cell r="H10">
            <v>6.7270000000000003</v>
          </cell>
          <cell r="I10">
            <v>6.7510000000000003</v>
          </cell>
          <cell r="J10">
            <v>6.7510000000000003</v>
          </cell>
          <cell r="K10">
            <v>6.7460000000000004</v>
          </cell>
          <cell r="L10">
            <v>6.7460000000000004</v>
          </cell>
          <cell r="M10">
            <v>6.79</v>
          </cell>
          <cell r="N10">
            <v>6.79</v>
          </cell>
        </row>
        <row r="11">
          <cell r="E11">
            <v>1.0149999999999999</v>
          </cell>
          <cell r="F11">
            <v>1.022</v>
          </cell>
          <cell r="H11">
            <v>1.0369999999999999</v>
          </cell>
          <cell r="I11">
            <v>1.0369999999999999</v>
          </cell>
          <cell r="J11">
            <v>1.0369999999999999</v>
          </cell>
          <cell r="K11">
            <v>1.0369999999999999</v>
          </cell>
          <cell r="L11">
            <v>1.0369999999999999</v>
          </cell>
          <cell r="M11">
            <v>1.0369999999999999</v>
          </cell>
          <cell r="N11">
            <v>1.0369999999999999</v>
          </cell>
        </row>
        <row r="21">
          <cell r="D21" t="str">
            <v>Нет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  <sheetData sheetId="14" refreshError="1">
        <row r="10">
          <cell r="E10">
            <v>5793.19</v>
          </cell>
          <cell r="F10">
            <v>3380.86</v>
          </cell>
          <cell r="G10">
            <v>2412.33</v>
          </cell>
          <cell r="H10">
            <v>0</v>
          </cell>
          <cell r="I10">
            <v>1114.0999999999999</v>
          </cell>
          <cell r="J10">
            <v>0</v>
          </cell>
          <cell r="K10">
            <v>4678.3</v>
          </cell>
          <cell r="L10">
            <v>1225.81</v>
          </cell>
          <cell r="M10">
            <v>1676</v>
          </cell>
          <cell r="N10">
            <v>439.24</v>
          </cell>
          <cell r="O10">
            <v>3677.95</v>
          </cell>
          <cell r="P10">
            <v>929.5</v>
          </cell>
          <cell r="Q10">
            <v>372</v>
          </cell>
          <cell r="R10">
            <v>803</v>
          </cell>
          <cell r="S10">
            <v>3039</v>
          </cell>
          <cell r="T10">
            <v>1640</v>
          </cell>
        </row>
        <row r="11">
          <cell r="E11">
            <v>5448.46</v>
          </cell>
          <cell r="F11">
            <v>3319.28</v>
          </cell>
          <cell r="G11">
            <v>2129.19</v>
          </cell>
          <cell r="H11">
            <v>0</v>
          </cell>
        </row>
        <row r="12">
          <cell r="E12">
            <v>811.13</v>
          </cell>
          <cell r="F12">
            <v>156.99</v>
          </cell>
          <cell r="G12">
            <v>654.14</v>
          </cell>
          <cell r="H12">
            <v>0</v>
          </cell>
          <cell r="I12">
            <v>45.44</v>
          </cell>
          <cell r="J12">
            <v>0</v>
          </cell>
          <cell r="K12">
            <v>765.69</v>
          </cell>
          <cell r="L12">
            <v>387.57</v>
          </cell>
          <cell r="M12">
            <v>453.35</v>
          </cell>
          <cell r="N12">
            <v>43.86</v>
          </cell>
          <cell r="O12">
            <v>313.92</v>
          </cell>
          <cell r="P12">
            <v>0</v>
          </cell>
          <cell r="Q12">
            <v>27</v>
          </cell>
          <cell r="R12">
            <v>98</v>
          </cell>
          <cell r="S12">
            <v>107</v>
          </cell>
          <cell r="T12">
            <v>173</v>
          </cell>
        </row>
        <row r="13">
          <cell r="E13">
            <v>560.38</v>
          </cell>
          <cell r="F13">
            <v>140.16999999999999</v>
          </cell>
          <cell r="G13">
            <v>420.21</v>
          </cell>
          <cell r="H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250.75</v>
          </cell>
          <cell r="F15">
            <v>16.82</v>
          </cell>
          <cell r="G15">
            <v>233.93</v>
          </cell>
          <cell r="H15">
            <v>0</v>
          </cell>
        </row>
        <row r="16">
          <cell r="E16">
            <v>1154.03</v>
          </cell>
          <cell r="F16">
            <v>353.56</v>
          </cell>
          <cell r="G16">
            <v>800.46</v>
          </cell>
          <cell r="H16">
            <v>0</v>
          </cell>
          <cell r="I16">
            <v>148.77000000000001</v>
          </cell>
          <cell r="J16">
            <v>0</v>
          </cell>
          <cell r="K16">
            <v>1005.26</v>
          </cell>
          <cell r="L16">
            <v>705.78</v>
          </cell>
          <cell r="M16">
            <v>312.41000000000003</v>
          </cell>
          <cell r="N16">
            <v>35.4</v>
          </cell>
          <cell r="O16">
            <v>806.21</v>
          </cell>
          <cell r="P16">
            <v>0</v>
          </cell>
          <cell r="Q16">
            <v>17</v>
          </cell>
          <cell r="R16">
            <v>158</v>
          </cell>
          <cell r="S16">
            <v>159</v>
          </cell>
          <cell r="T16">
            <v>364</v>
          </cell>
        </row>
        <row r="17">
          <cell r="E17">
            <v>1154.03</v>
          </cell>
          <cell r="F17">
            <v>353.56</v>
          </cell>
          <cell r="G17">
            <v>800.46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2.44</v>
          </cell>
          <cell r="F19">
            <v>1.88</v>
          </cell>
          <cell r="G19">
            <v>0.56000000000000005</v>
          </cell>
          <cell r="H19">
            <v>0</v>
          </cell>
          <cell r="I19">
            <v>0.47</v>
          </cell>
          <cell r="J19">
            <v>0</v>
          </cell>
          <cell r="K19">
            <v>1.97</v>
          </cell>
          <cell r="L19">
            <v>0</v>
          </cell>
          <cell r="M19">
            <v>0.66</v>
          </cell>
          <cell r="N19">
            <v>0.05</v>
          </cell>
          <cell r="O19">
            <v>1.73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1">
          <cell r="D21" t="str">
            <v>по договорам безвозмездного пользования</v>
          </cell>
          <cell r="E21">
            <v>2.44</v>
          </cell>
          <cell r="F21">
            <v>1.88</v>
          </cell>
          <cell r="G21">
            <v>0.56000000000000005</v>
          </cell>
          <cell r="H21">
            <v>0</v>
          </cell>
        </row>
        <row r="22">
          <cell r="D22" t="str">
            <v>Не определено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E24">
            <v>7728.7</v>
          </cell>
          <cell r="I24">
            <v>5616.62</v>
          </cell>
          <cell r="J24">
            <v>0</v>
          </cell>
          <cell r="K24">
            <v>2112.08</v>
          </cell>
          <cell r="L24">
            <v>964.05</v>
          </cell>
          <cell r="M24">
            <v>628.20000000000005</v>
          </cell>
          <cell r="N24">
            <v>232.99</v>
          </cell>
          <cell r="O24">
            <v>6867.5</v>
          </cell>
          <cell r="P24">
            <v>71.849999999999994</v>
          </cell>
          <cell r="Q24">
            <v>209</v>
          </cell>
          <cell r="R24">
            <v>1374</v>
          </cell>
          <cell r="S24">
            <v>397</v>
          </cell>
          <cell r="T24">
            <v>2114</v>
          </cell>
        </row>
        <row r="33">
          <cell r="E33">
            <v>6025.8</v>
          </cell>
          <cell r="F33">
            <v>3445.92</v>
          </cell>
          <cell r="G33">
            <v>2579.87</v>
          </cell>
          <cell r="H33">
            <v>0</v>
          </cell>
        </row>
        <row r="34">
          <cell r="E34">
            <v>5662.86</v>
          </cell>
          <cell r="F34">
            <v>3393.39</v>
          </cell>
          <cell r="G34">
            <v>2269.4699999999998</v>
          </cell>
          <cell r="H34">
            <v>0</v>
          </cell>
        </row>
        <row r="35">
          <cell r="E35">
            <v>831.79</v>
          </cell>
          <cell r="F35">
            <v>156.99</v>
          </cell>
          <cell r="G35">
            <v>674.8</v>
          </cell>
          <cell r="H35">
            <v>0</v>
          </cell>
        </row>
        <row r="36">
          <cell r="E36">
            <v>587.28</v>
          </cell>
          <cell r="F36">
            <v>140.16999999999999</v>
          </cell>
          <cell r="G36">
            <v>447.11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244.51</v>
          </cell>
          <cell r="F38">
            <v>16.82</v>
          </cell>
          <cell r="G38">
            <v>227.69</v>
          </cell>
          <cell r="H38">
            <v>0</v>
          </cell>
        </row>
        <row r="39">
          <cell r="E39">
            <v>1146.78</v>
          </cell>
          <cell r="F39">
            <v>349.84</v>
          </cell>
          <cell r="G39">
            <v>796.93</v>
          </cell>
          <cell r="H39">
            <v>0</v>
          </cell>
        </row>
        <row r="40">
          <cell r="E40">
            <v>1146.78</v>
          </cell>
          <cell r="F40">
            <v>349.84</v>
          </cell>
          <cell r="G40">
            <v>796.93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2.44</v>
          </cell>
          <cell r="F42">
            <v>1.88</v>
          </cell>
          <cell r="G42">
            <v>0.56000000000000005</v>
          </cell>
          <cell r="H42">
            <v>0</v>
          </cell>
        </row>
        <row r="44">
          <cell r="D44" t="str">
            <v>по договорам безвозмездного пользования</v>
          </cell>
          <cell r="E44">
            <v>2.44</v>
          </cell>
          <cell r="F44">
            <v>1.88</v>
          </cell>
          <cell r="G44">
            <v>0.56000000000000005</v>
          </cell>
          <cell r="H44">
            <v>0</v>
          </cell>
        </row>
        <row r="45">
          <cell r="D45" t="str">
            <v>Не определено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7">
          <cell r="E47">
            <v>7858.7</v>
          </cell>
          <cell r="F47">
            <v>1907.99</v>
          </cell>
          <cell r="G47">
            <v>1274.28</v>
          </cell>
          <cell r="H47">
            <v>4676.43</v>
          </cell>
        </row>
        <row r="56">
          <cell r="E56">
            <v>6803.31</v>
          </cell>
          <cell r="F56">
            <v>3698.32</v>
          </cell>
          <cell r="G56">
            <v>3104.99</v>
          </cell>
          <cell r="H56">
            <v>0</v>
          </cell>
        </row>
        <row r="57">
          <cell r="E57">
            <v>6532.28</v>
          </cell>
          <cell r="F57">
            <v>3648.43</v>
          </cell>
          <cell r="G57">
            <v>2883.85</v>
          </cell>
          <cell r="H57">
            <v>0</v>
          </cell>
        </row>
        <row r="58">
          <cell r="E58">
            <v>907.94</v>
          </cell>
          <cell r="F58">
            <v>156.99</v>
          </cell>
          <cell r="G58">
            <v>750.95</v>
          </cell>
          <cell r="H58">
            <v>0</v>
          </cell>
        </row>
        <row r="59">
          <cell r="E59">
            <v>663.43</v>
          </cell>
          <cell r="F59">
            <v>140.16999999999999</v>
          </cell>
          <cell r="G59">
            <v>523.26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244.51</v>
          </cell>
          <cell r="F61">
            <v>16.82</v>
          </cell>
          <cell r="G61">
            <v>227.69</v>
          </cell>
          <cell r="H61">
            <v>0</v>
          </cell>
        </row>
        <row r="62">
          <cell r="E62">
            <v>496.47</v>
          </cell>
          <cell r="F62">
            <v>156.13999999999999</v>
          </cell>
          <cell r="G62">
            <v>340.32</v>
          </cell>
          <cell r="H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E64">
            <v>496.47</v>
          </cell>
          <cell r="F64">
            <v>156.13999999999999</v>
          </cell>
          <cell r="G64">
            <v>340.32</v>
          </cell>
          <cell r="H64">
            <v>0</v>
          </cell>
        </row>
        <row r="65">
          <cell r="E65">
            <v>2.44</v>
          </cell>
          <cell r="F65">
            <v>1.88</v>
          </cell>
          <cell r="G65">
            <v>0.56000000000000005</v>
          </cell>
          <cell r="H65">
            <v>0</v>
          </cell>
        </row>
        <row r="67">
          <cell r="D67" t="str">
            <v>по договорам безвозмездного пользования</v>
          </cell>
          <cell r="E67">
            <v>2.44</v>
          </cell>
          <cell r="F67">
            <v>1.88</v>
          </cell>
          <cell r="G67">
            <v>0.56000000000000005</v>
          </cell>
          <cell r="H67">
            <v>0</v>
          </cell>
        </row>
        <row r="68">
          <cell r="D68" t="str">
            <v>Не определено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70">
          <cell r="E70">
            <v>7988.7</v>
          </cell>
          <cell r="F70">
            <v>1973.99</v>
          </cell>
          <cell r="G70">
            <v>1298.28</v>
          </cell>
          <cell r="H70">
            <v>4716.43</v>
          </cell>
        </row>
      </sheetData>
      <sheetData sheetId="15" refreshError="1">
        <row r="7">
          <cell r="G7">
            <v>3702.9959999999996</v>
          </cell>
        </row>
        <row r="8">
          <cell r="G8">
            <v>3433.8949999999995</v>
          </cell>
        </row>
        <row r="28">
          <cell r="M28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zoomScaleNormal="100" workbookViewId="0">
      <selection activeCell="D11" sqref="D11"/>
    </sheetView>
  </sheetViews>
  <sheetFormatPr defaultColWidth="8.140625" defaultRowHeight="12.75" outlineLevelRow="4" x14ac:dyDescent="0.25"/>
  <cols>
    <col min="1" max="1" width="11.5703125" style="22" customWidth="1"/>
    <col min="2" max="2" width="83.42578125" style="23" customWidth="1"/>
    <col min="3" max="3" width="15.7109375" style="26" customWidth="1"/>
    <col min="4" max="4" width="20.140625" style="25" customWidth="1"/>
    <col min="5" max="5" width="17.140625" style="14" customWidth="1"/>
    <col min="6" max="6" width="13.28515625" style="14" customWidth="1"/>
    <col min="7" max="7" width="73" style="14" customWidth="1"/>
    <col min="8" max="220" width="8.140625" style="14"/>
    <col min="221" max="222" width="0" style="14" hidden="1" customWidth="1"/>
    <col min="223" max="223" width="3.28515625" style="14" customWidth="1"/>
    <col min="224" max="224" width="9.5703125" style="14" customWidth="1"/>
    <col min="225" max="225" width="56.7109375" style="14" customWidth="1"/>
    <col min="226" max="235" width="13.140625" style="14" customWidth="1"/>
    <col min="236" max="237" width="3.28515625" style="14" customWidth="1"/>
    <col min="238" max="239" width="7.7109375" style="14" customWidth="1"/>
    <col min="240" max="240" width="8.140625" style="14"/>
    <col min="241" max="241" width="7.85546875" style="14" customWidth="1"/>
    <col min="242" max="476" width="8.140625" style="14"/>
    <col min="477" max="478" width="0" style="14" hidden="1" customWidth="1"/>
    <col min="479" max="479" width="3.28515625" style="14" customWidth="1"/>
    <col min="480" max="480" width="9.5703125" style="14" customWidth="1"/>
    <col min="481" max="481" width="56.7109375" style="14" customWidth="1"/>
    <col min="482" max="491" width="13.140625" style="14" customWidth="1"/>
    <col min="492" max="493" width="3.28515625" style="14" customWidth="1"/>
    <col min="494" max="495" width="7.7109375" style="14" customWidth="1"/>
    <col min="496" max="496" width="8.140625" style="14"/>
    <col min="497" max="497" width="7.85546875" style="14" customWidth="1"/>
    <col min="498" max="732" width="8.140625" style="14"/>
    <col min="733" max="734" width="0" style="14" hidden="1" customWidth="1"/>
    <col min="735" max="735" width="3.28515625" style="14" customWidth="1"/>
    <col min="736" max="736" width="9.5703125" style="14" customWidth="1"/>
    <col min="737" max="737" width="56.7109375" style="14" customWidth="1"/>
    <col min="738" max="747" width="13.140625" style="14" customWidth="1"/>
    <col min="748" max="749" width="3.28515625" style="14" customWidth="1"/>
    <col min="750" max="751" width="7.7109375" style="14" customWidth="1"/>
    <col min="752" max="752" width="8.140625" style="14"/>
    <col min="753" max="753" width="7.85546875" style="14" customWidth="1"/>
    <col min="754" max="988" width="8.140625" style="14"/>
    <col min="989" max="990" width="0" style="14" hidden="1" customWidth="1"/>
    <col min="991" max="991" width="3.28515625" style="14" customWidth="1"/>
    <col min="992" max="992" width="9.5703125" style="14" customWidth="1"/>
    <col min="993" max="993" width="56.7109375" style="14" customWidth="1"/>
    <col min="994" max="1003" width="13.140625" style="14" customWidth="1"/>
    <col min="1004" max="1005" width="3.28515625" style="14" customWidth="1"/>
    <col min="1006" max="1007" width="7.7109375" style="14" customWidth="1"/>
    <col min="1008" max="1008" width="8.140625" style="14"/>
    <col min="1009" max="1009" width="7.85546875" style="14" customWidth="1"/>
    <col min="1010" max="1244" width="8.140625" style="14"/>
    <col min="1245" max="1246" width="0" style="14" hidden="1" customWidth="1"/>
    <col min="1247" max="1247" width="3.28515625" style="14" customWidth="1"/>
    <col min="1248" max="1248" width="9.5703125" style="14" customWidth="1"/>
    <col min="1249" max="1249" width="56.7109375" style="14" customWidth="1"/>
    <col min="1250" max="1259" width="13.140625" style="14" customWidth="1"/>
    <col min="1260" max="1261" width="3.28515625" style="14" customWidth="1"/>
    <col min="1262" max="1263" width="7.7109375" style="14" customWidth="1"/>
    <col min="1264" max="1264" width="8.140625" style="14"/>
    <col min="1265" max="1265" width="7.85546875" style="14" customWidth="1"/>
    <col min="1266" max="1500" width="8.140625" style="14"/>
    <col min="1501" max="1502" width="0" style="14" hidden="1" customWidth="1"/>
    <col min="1503" max="1503" width="3.28515625" style="14" customWidth="1"/>
    <col min="1504" max="1504" width="9.5703125" style="14" customWidth="1"/>
    <col min="1505" max="1505" width="56.7109375" style="14" customWidth="1"/>
    <col min="1506" max="1515" width="13.140625" style="14" customWidth="1"/>
    <col min="1516" max="1517" width="3.28515625" style="14" customWidth="1"/>
    <col min="1518" max="1519" width="7.7109375" style="14" customWidth="1"/>
    <col min="1520" max="1520" width="8.140625" style="14"/>
    <col min="1521" max="1521" width="7.85546875" style="14" customWidth="1"/>
    <col min="1522" max="1756" width="8.140625" style="14"/>
    <col min="1757" max="1758" width="0" style="14" hidden="1" customWidth="1"/>
    <col min="1759" max="1759" width="3.28515625" style="14" customWidth="1"/>
    <col min="1760" max="1760" width="9.5703125" style="14" customWidth="1"/>
    <col min="1761" max="1761" width="56.7109375" style="14" customWidth="1"/>
    <col min="1762" max="1771" width="13.140625" style="14" customWidth="1"/>
    <col min="1772" max="1773" width="3.28515625" style="14" customWidth="1"/>
    <col min="1774" max="1775" width="7.7109375" style="14" customWidth="1"/>
    <col min="1776" max="1776" width="8.140625" style="14"/>
    <col min="1777" max="1777" width="7.85546875" style="14" customWidth="1"/>
    <col min="1778" max="2012" width="8.140625" style="14"/>
    <col min="2013" max="2014" width="0" style="14" hidden="1" customWidth="1"/>
    <col min="2015" max="2015" width="3.28515625" style="14" customWidth="1"/>
    <col min="2016" max="2016" width="9.5703125" style="14" customWidth="1"/>
    <col min="2017" max="2017" width="56.7109375" style="14" customWidth="1"/>
    <col min="2018" max="2027" width="13.140625" style="14" customWidth="1"/>
    <col min="2028" max="2029" width="3.28515625" style="14" customWidth="1"/>
    <col min="2030" max="2031" width="7.7109375" style="14" customWidth="1"/>
    <col min="2032" max="2032" width="8.140625" style="14"/>
    <col min="2033" max="2033" width="7.85546875" style="14" customWidth="1"/>
    <col min="2034" max="2268" width="8.140625" style="14"/>
    <col min="2269" max="2270" width="0" style="14" hidden="1" customWidth="1"/>
    <col min="2271" max="2271" width="3.28515625" style="14" customWidth="1"/>
    <col min="2272" max="2272" width="9.5703125" style="14" customWidth="1"/>
    <col min="2273" max="2273" width="56.7109375" style="14" customWidth="1"/>
    <col min="2274" max="2283" width="13.140625" style="14" customWidth="1"/>
    <col min="2284" max="2285" width="3.28515625" style="14" customWidth="1"/>
    <col min="2286" max="2287" width="7.7109375" style="14" customWidth="1"/>
    <col min="2288" max="2288" width="8.140625" style="14"/>
    <col min="2289" max="2289" width="7.85546875" style="14" customWidth="1"/>
    <col min="2290" max="2524" width="8.140625" style="14"/>
    <col min="2525" max="2526" width="0" style="14" hidden="1" customWidth="1"/>
    <col min="2527" max="2527" width="3.28515625" style="14" customWidth="1"/>
    <col min="2528" max="2528" width="9.5703125" style="14" customWidth="1"/>
    <col min="2529" max="2529" width="56.7109375" style="14" customWidth="1"/>
    <col min="2530" max="2539" width="13.140625" style="14" customWidth="1"/>
    <col min="2540" max="2541" width="3.28515625" style="14" customWidth="1"/>
    <col min="2542" max="2543" width="7.7109375" style="14" customWidth="1"/>
    <col min="2544" max="2544" width="8.140625" style="14"/>
    <col min="2545" max="2545" width="7.85546875" style="14" customWidth="1"/>
    <col min="2546" max="2780" width="8.140625" style="14"/>
    <col min="2781" max="2782" width="0" style="14" hidden="1" customWidth="1"/>
    <col min="2783" max="2783" width="3.28515625" style="14" customWidth="1"/>
    <col min="2784" max="2784" width="9.5703125" style="14" customWidth="1"/>
    <col min="2785" max="2785" width="56.7109375" style="14" customWidth="1"/>
    <col min="2786" max="2795" width="13.140625" style="14" customWidth="1"/>
    <col min="2796" max="2797" width="3.28515625" style="14" customWidth="1"/>
    <col min="2798" max="2799" width="7.7109375" style="14" customWidth="1"/>
    <col min="2800" max="2800" width="8.140625" style="14"/>
    <col min="2801" max="2801" width="7.85546875" style="14" customWidth="1"/>
    <col min="2802" max="3036" width="8.140625" style="14"/>
    <col min="3037" max="3038" width="0" style="14" hidden="1" customWidth="1"/>
    <col min="3039" max="3039" width="3.28515625" style="14" customWidth="1"/>
    <col min="3040" max="3040" width="9.5703125" style="14" customWidth="1"/>
    <col min="3041" max="3041" width="56.7109375" style="14" customWidth="1"/>
    <col min="3042" max="3051" width="13.140625" style="14" customWidth="1"/>
    <col min="3052" max="3053" width="3.28515625" style="14" customWidth="1"/>
    <col min="3054" max="3055" width="7.7109375" style="14" customWidth="1"/>
    <col min="3056" max="3056" width="8.140625" style="14"/>
    <col min="3057" max="3057" width="7.85546875" style="14" customWidth="1"/>
    <col min="3058" max="3292" width="8.140625" style="14"/>
    <col min="3293" max="3294" width="0" style="14" hidden="1" customWidth="1"/>
    <col min="3295" max="3295" width="3.28515625" style="14" customWidth="1"/>
    <col min="3296" max="3296" width="9.5703125" style="14" customWidth="1"/>
    <col min="3297" max="3297" width="56.7109375" style="14" customWidth="1"/>
    <col min="3298" max="3307" width="13.140625" style="14" customWidth="1"/>
    <col min="3308" max="3309" width="3.28515625" style="14" customWidth="1"/>
    <col min="3310" max="3311" width="7.7109375" style="14" customWidth="1"/>
    <col min="3312" max="3312" width="8.140625" style="14"/>
    <col min="3313" max="3313" width="7.85546875" style="14" customWidth="1"/>
    <col min="3314" max="3548" width="8.140625" style="14"/>
    <col min="3549" max="3550" width="0" style="14" hidden="1" customWidth="1"/>
    <col min="3551" max="3551" width="3.28515625" style="14" customWidth="1"/>
    <col min="3552" max="3552" width="9.5703125" style="14" customWidth="1"/>
    <col min="3553" max="3553" width="56.7109375" style="14" customWidth="1"/>
    <col min="3554" max="3563" width="13.140625" style="14" customWidth="1"/>
    <col min="3564" max="3565" width="3.28515625" style="14" customWidth="1"/>
    <col min="3566" max="3567" width="7.7109375" style="14" customWidth="1"/>
    <col min="3568" max="3568" width="8.140625" style="14"/>
    <col min="3569" max="3569" width="7.85546875" style="14" customWidth="1"/>
    <col min="3570" max="3804" width="8.140625" style="14"/>
    <col min="3805" max="3806" width="0" style="14" hidden="1" customWidth="1"/>
    <col min="3807" max="3807" width="3.28515625" style="14" customWidth="1"/>
    <col min="3808" max="3808" width="9.5703125" style="14" customWidth="1"/>
    <col min="3809" max="3809" width="56.7109375" style="14" customWidth="1"/>
    <col min="3810" max="3819" width="13.140625" style="14" customWidth="1"/>
    <col min="3820" max="3821" width="3.28515625" style="14" customWidth="1"/>
    <col min="3822" max="3823" width="7.7109375" style="14" customWidth="1"/>
    <col min="3824" max="3824" width="8.140625" style="14"/>
    <col min="3825" max="3825" width="7.85546875" style="14" customWidth="1"/>
    <col min="3826" max="4060" width="8.140625" style="14"/>
    <col min="4061" max="4062" width="0" style="14" hidden="1" customWidth="1"/>
    <col min="4063" max="4063" width="3.28515625" style="14" customWidth="1"/>
    <col min="4064" max="4064" width="9.5703125" style="14" customWidth="1"/>
    <col min="4065" max="4065" width="56.7109375" style="14" customWidth="1"/>
    <col min="4066" max="4075" width="13.140625" style="14" customWidth="1"/>
    <col min="4076" max="4077" width="3.28515625" style="14" customWidth="1"/>
    <col min="4078" max="4079" width="7.7109375" style="14" customWidth="1"/>
    <col min="4080" max="4080" width="8.140625" style="14"/>
    <col min="4081" max="4081" width="7.85546875" style="14" customWidth="1"/>
    <col min="4082" max="4316" width="8.140625" style="14"/>
    <col min="4317" max="4318" width="0" style="14" hidden="1" customWidth="1"/>
    <col min="4319" max="4319" width="3.28515625" style="14" customWidth="1"/>
    <col min="4320" max="4320" width="9.5703125" style="14" customWidth="1"/>
    <col min="4321" max="4321" width="56.7109375" style="14" customWidth="1"/>
    <col min="4322" max="4331" width="13.140625" style="14" customWidth="1"/>
    <col min="4332" max="4333" width="3.28515625" style="14" customWidth="1"/>
    <col min="4334" max="4335" width="7.7109375" style="14" customWidth="1"/>
    <col min="4336" max="4336" width="8.140625" style="14"/>
    <col min="4337" max="4337" width="7.85546875" style="14" customWidth="1"/>
    <col min="4338" max="4572" width="8.140625" style="14"/>
    <col min="4573" max="4574" width="0" style="14" hidden="1" customWidth="1"/>
    <col min="4575" max="4575" width="3.28515625" style="14" customWidth="1"/>
    <col min="4576" max="4576" width="9.5703125" style="14" customWidth="1"/>
    <col min="4577" max="4577" width="56.7109375" style="14" customWidth="1"/>
    <col min="4578" max="4587" width="13.140625" style="14" customWidth="1"/>
    <col min="4588" max="4589" width="3.28515625" style="14" customWidth="1"/>
    <col min="4590" max="4591" width="7.7109375" style="14" customWidth="1"/>
    <col min="4592" max="4592" width="8.140625" style="14"/>
    <col min="4593" max="4593" width="7.85546875" style="14" customWidth="1"/>
    <col min="4594" max="4828" width="8.140625" style="14"/>
    <col min="4829" max="4830" width="0" style="14" hidden="1" customWidth="1"/>
    <col min="4831" max="4831" width="3.28515625" style="14" customWidth="1"/>
    <col min="4832" max="4832" width="9.5703125" style="14" customWidth="1"/>
    <col min="4833" max="4833" width="56.7109375" style="14" customWidth="1"/>
    <col min="4834" max="4843" width="13.140625" style="14" customWidth="1"/>
    <col min="4844" max="4845" width="3.28515625" style="14" customWidth="1"/>
    <col min="4846" max="4847" width="7.7109375" style="14" customWidth="1"/>
    <col min="4848" max="4848" width="8.140625" style="14"/>
    <col min="4849" max="4849" width="7.85546875" style="14" customWidth="1"/>
    <col min="4850" max="5084" width="8.140625" style="14"/>
    <col min="5085" max="5086" width="0" style="14" hidden="1" customWidth="1"/>
    <col min="5087" max="5087" width="3.28515625" style="14" customWidth="1"/>
    <col min="5088" max="5088" width="9.5703125" style="14" customWidth="1"/>
    <col min="5089" max="5089" width="56.7109375" style="14" customWidth="1"/>
    <col min="5090" max="5099" width="13.140625" style="14" customWidth="1"/>
    <col min="5100" max="5101" width="3.28515625" style="14" customWidth="1"/>
    <col min="5102" max="5103" width="7.7109375" style="14" customWidth="1"/>
    <col min="5104" max="5104" width="8.140625" style="14"/>
    <col min="5105" max="5105" width="7.85546875" style="14" customWidth="1"/>
    <col min="5106" max="5340" width="8.140625" style="14"/>
    <col min="5341" max="5342" width="0" style="14" hidden="1" customWidth="1"/>
    <col min="5343" max="5343" width="3.28515625" style="14" customWidth="1"/>
    <col min="5344" max="5344" width="9.5703125" style="14" customWidth="1"/>
    <col min="5345" max="5345" width="56.7109375" style="14" customWidth="1"/>
    <col min="5346" max="5355" width="13.140625" style="14" customWidth="1"/>
    <col min="5356" max="5357" width="3.28515625" style="14" customWidth="1"/>
    <col min="5358" max="5359" width="7.7109375" style="14" customWidth="1"/>
    <col min="5360" max="5360" width="8.140625" style="14"/>
    <col min="5361" max="5361" width="7.85546875" style="14" customWidth="1"/>
    <col min="5362" max="5596" width="8.140625" style="14"/>
    <col min="5597" max="5598" width="0" style="14" hidden="1" customWidth="1"/>
    <col min="5599" max="5599" width="3.28515625" style="14" customWidth="1"/>
    <col min="5600" max="5600" width="9.5703125" style="14" customWidth="1"/>
    <col min="5601" max="5601" width="56.7109375" style="14" customWidth="1"/>
    <col min="5602" max="5611" width="13.140625" style="14" customWidth="1"/>
    <col min="5612" max="5613" width="3.28515625" style="14" customWidth="1"/>
    <col min="5614" max="5615" width="7.7109375" style="14" customWidth="1"/>
    <col min="5616" max="5616" width="8.140625" style="14"/>
    <col min="5617" max="5617" width="7.85546875" style="14" customWidth="1"/>
    <col min="5618" max="5852" width="8.140625" style="14"/>
    <col min="5853" max="5854" width="0" style="14" hidden="1" customWidth="1"/>
    <col min="5855" max="5855" width="3.28515625" style="14" customWidth="1"/>
    <col min="5856" max="5856" width="9.5703125" style="14" customWidth="1"/>
    <col min="5857" max="5857" width="56.7109375" style="14" customWidth="1"/>
    <col min="5858" max="5867" width="13.140625" style="14" customWidth="1"/>
    <col min="5868" max="5869" width="3.28515625" style="14" customWidth="1"/>
    <col min="5870" max="5871" width="7.7109375" style="14" customWidth="1"/>
    <col min="5872" max="5872" width="8.140625" style="14"/>
    <col min="5873" max="5873" width="7.85546875" style="14" customWidth="1"/>
    <col min="5874" max="6108" width="8.140625" style="14"/>
    <col min="6109" max="6110" width="0" style="14" hidden="1" customWidth="1"/>
    <col min="6111" max="6111" width="3.28515625" style="14" customWidth="1"/>
    <col min="6112" max="6112" width="9.5703125" style="14" customWidth="1"/>
    <col min="6113" max="6113" width="56.7109375" style="14" customWidth="1"/>
    <col min="6114" max="6123" width="13.140625" style="14" customWidth="1"/>
    <col min="6124" max="6125" width="3.28515625" style="14" customWidth="1"/>
    <col min="6126" max="6127" width="7.7109375" style="14" customWidth="1"/>
    <col min="6128" max="6128" width="8.140625" style="14"/>
    <col min="6129" max="6129" width="7.85546875" style="14" customWidth="1"/>
    <col min="6130" max="6364" width="8.140625" style="14"/>
    <col min="6365" max="6366" width="0" style="14" hidden="1" customWidth="1"/>
    <col min="6367" max="6367" width="3.28515625" style="14" customWidth="1"/>
    <col min="6368" max="6368" width="9.5703125" style="14" customWidth="1"/>
    <col min="6369" max="6369" width="56.7109375" style="14" customWidth="1"/>
    <col min="6370" max="6379" width="13.140625" style="14" customWidth="1"/>
    <col min="6380" max="6381" width="3.28515625" style="14" customWidth="1"/>
    <col min="6382" max="6383" width="7.7109375" style="14" customWidth="1"/>
    <col min="6384" max="6384" width="8.140625" style="14"/>
    <col min="6385" max="6385" width="7.85546875" style="14" customWidth="1"/>
    <col min="6386" max="6620" width="8.140625" style="14"/>
    <col min="6621" max="6622" width="0" style="14" hidden="1" customWidth="1"/>
    <col min="6623" max="6623" width="3.28515625" style="14" customWidth="1"/>
    <col min="6624" max="6624" width="9.5703125" style="14" customWidth="1"/>
    <col min="6625" max="6625" width="56.7109375" style="14" customWidth="1"/>
    <col min="6626" max="6635" width="13.140625" style="14" customWidth="1"/>
    <col min="6636" max="6637" width="3.28515625" style="14" customWidth="1"/>
    <col min="6638" max="6639" width="7.7109375" style="14" customWidth="1"/>
    <col min="6640" max="6640" width="8.140625" style="14"/>
    <col min="6641" max="6641" width="7.85546875" style="14" customWidth="1"/>
    <col min="6642" max="6876" width="8.140625" style="14"/>
    <col min="6877" max="6878" width="0" style="14" hidden="1" customWidth="1"/>
    <col min="6879" max="6879" width="3.28515625" style="14" customWidth="1"/>
    <col min="6880" max="6880" width="9.5703125" style="14" customWidth="1"/>
    <col min="6881" max="6881" width="56.7109375" style="14" customWidth="1"/>
    <col min="6882" max="6891" width="13.140625" style="14" customWidth="1"/>
    <col min="6892" max="6893" width="3.28515625" style="14" customWidth="1"/>
    <col min="6894" max="6895" width="7.7109375" style="14" customWidth="1"/>
    <col min="6896" max="6896" width="8.140625" style="14"/>
    <col min="6897" max="6897" width="7.85546875" style="14" customWidth="1"/>
    <col min="6898" max="7132" width="8.140625" style="14"/>
    <col min="7133" max="7134" width="0" style="14" hidden="1" customWidth="1"/>
    <col min="7135" max="7135" width="3.28515625" style="14" customWidth="1"/>
    <col min="7136" max="7136" width="9.5703125" style="14" customWidth="1"/>
    <col min="7137" max="7137" width="56.7109375" style="14" customWidth="1"/>
    <col min="7138" max="7147" width="13.140625" style="14" customWidth="1"/>
    <col min="7148" max="7149" width="3.28515625" style="14" customWidth="1"/>
    <col min="7150" max="7151" width="7.7109375" style="14" customWidth="1"/>
    <col min="7152" max="7152" width="8.140625" style="14"/>
    <col min="7153" max="7153" width="7.85546875" style="14" customWidth="1"/>
    <col min="7154" max="7388" width="8.140625" style="14"/>
    <col min="7389" max="7390" width="0" style="14" hidden="1" customWidth="1"/>
    <col min="7391" max="7391" width="3.28515625" style="14" customWidth="1"/>
    <col min="7392" max="7392" width="9.5703125" style="14" customWidth="1"/>
    <col min="7393" max="7393" width="56.7109375" style="14" customWidth="1"/>
    <col min="7394" max="7403" width="13.140625" style="14" customWidth="1"/>
    <col min="7404" max="7405" width="3.28515625" style="14" customWidth="1"/>
    <col min="7406" max="7407" width="7.7109375" style="14" customWidth="1"/>
    <col min="7408" max="7408" width="8.140625" style="14"/>
    <col min="7409" max="7409" width="7.85546875" style="14" customWidth="1"/>
    <col min="7410" max="7644" width="8.140625" style="14"/>
    <col min="7645" max="7646" width="0" style="14" hidden="1" customWidth="1"/>
    <col min="7647" max="7647" width="3.28515625" style="14" customWidth="1"/>
    <col min="7648" max="7648" width="9.5703125" style="14" customWidth="1"/>
    <col min="7649" max="7649" width="56.7109375" style="14" customWidth="1"/>
    <col min="7650" max="7659" width="13.140625" style="14" customWidth="1"/>
    <col min="7660" max="7661" width="3.28515625" style="14" customWidth="1"/>
    <col min="7662" max="7663" width="7.7109375" style="14" customWidth="1"/>
    <col min="7664" max="7664" width="8.140625" style="14"/>
    <col min="7665" max="7665" width="7.85546875" style="14" customWidth="1"/>
    <col min="7666" max="7900" width="8.140625" style="14"/>
    <col min="7901" max="7902" width="0" style="14" hidden="1" customWidth="1"/>
    <col min="7903" max="7903" width="3.28515625" style="14" customWidth="1"/>
    <col min="7904" max="7904" width="9.5703125" style="14" customWidth="1"/>
    <col min="7905" max="7905" width="56.7109375" style="14" customWidth="1"/>
    <col min="7906" max="7915" width="13.140625" style="14" customWidth="1"/>
    <col min="7916" max="7917" width="3.28515625" style="14" customWidth="1"/>
    <col min="7918" max="7919" width="7.7109375" style="14" customWidth="1"/>
    <col min="7920" max="7920" width="8.140625" style="14"/>
    <col min="7921" max="7921" width="7.85546875" style="14" customWidth="1"/>
    <col min="7922" max="8156" width="8.140625" style="14"/>
    <col min="8157" max="8158" width="0" style="14" hidden="1" customWidth="1"/>
    <col min="8159" max="8159" width="3.28515625" style="14" customWidth="1"/>
    <col min="8160" max="8160" width="9.5703125" style="14" customWidth="1"/>
    <col min="8161" max="8161" width="56.7109375" style="14" customWidth="1"/>
    <col min="8162" max="8171" width="13.140625" style="14" customWidth="1"/>
    <col min="8172" max="8173" width="3.28515625" style="14" customWidth="1"/>
    <col min="8174" max="8175" width="7.7109375" style="14" customWidth="1"/>
    <col min="8176" max="8176" width="8.140625" style="14"/>
    <col min="8177" max="8177" width="7.85546875" style="14" customWidth="1"/>
    <col min="8178" max="8412" width="8.140625" style="14"/>
    <col min="8413" max="8414" width="0" style="14" hidden="1" customWidth="1"/>
    <col min="8415" max="8415" width="3.28515625" style="14" customWidth="1"/>
    <col min="8416" max="8416" width="9.5703125" style="14" customWidth="1"/>
    <col min="8417" max="8417" width="56.7109375" style="14" customWidth="1"/>
    <col min="8418" max="8427" width="13.140625" style="14" customWidth="1"/>
    <col min="8428" max="8429" width="3.28515625" style="14" customWidth="1"/>
    <col min="8430" max="8431" width="7.7109375" style="14" customWidth="1"/>
    <col min="8432" max="8432" width="8.140625" style="14"/>
    <col min="8433" max="8433" width="7.85546875" style="14" customWidth="1"/>
    <col min="8434" max="8668" width="8.140625" style="14"/>
    <col min="8669" max="8670" width="0" style="14" hidden="1" customWidth="1"/>
    <col min="8671" max="8671" width="3.28515625" style="14" customWidth="1"/>
    <col min="8672" max="8672" width="9.5703125" style="14" customWidth="1"/>
    <col min="8673" max="8673" width="56.7109375" style="14" customWidth="1"/>
    <col min="8674" max="8683" width="13.140625" style="14" customWidth="1"/>
    <col min="8684" max="8685" width="3.28515625" style="14" customWidth="1"/>
    <col min="8686" max="8687" width="7.7109375" style="14" customWidth="1"/>
    <col min="8688" max="8688" width="8.140625" style="14"/>
    <col min="8689" max="8689" width="7.85546875" style="14" customWidth="1"/>
    <col min="8690" max="8924" width="8.140625" style="14"/>
    <col min="8925" max="8926" width="0" style="14" hidden="1" customWidth="1"/>
    <col min="8927" max="8927" width="3.28515625" style="14" customWidth="1"/>
    <col min="8928" max="8928" width="9.5703125" style="14" customWidth="1"/>
    <col min="8929" max="8929" width="56.7109375" style="14" customWidth="1"/>
    <col min="8930" max="8939" width="13.140625" style="14" customWidth="1"/>
    <col min="8940" max="8941" width="3.28515625" style="14" customWidth="1"/>
    <col min="8942" max="8943" width="7.7109375" style="14" customWidth="1"/>
    <col min="8944" max="8944" width="8.140625" style="14"/>
    <col min="8945" max="8945" width="7.85546875" style="14" customWidth="1"/>
    <col min="8946" max="9180" width="8.140625" style="14"/>
    <col min="9181" max="9182" width="0" style="14" hidden="1" customWidth="1"/>
    <col min="9183" max="9183" width="3.28515625" style="14" customWidth="1"/>
    <col min="9184" max="9184" width="9.5703125" style="14" customWidth="1"/>
    <col min="9185" max="9185" width="56.7109375" style="14" customWidth="1"/>
    <col min="9186" max="9195" width="13.140625" style="14" customWidth="1"/>
    <col min="9196" max="9197" width="3.28515625" style="14" customWidth="1"/>
    <col min="9198" max="9199" width="7.7109375" style="14" customWidth="1"/>
    <col min="9200" max="9200" width="8.140625" style="14"/>
    <col min="9201" max="9201" width="7.85546875" style="14" customWidth="1"/>
    <col min="9202" max="9436" width="8.140625" style="14"/>
    <col min="9437" max="9438" width="0" style="14" hidden="1" customWidth="1"/>
    <col min="9439" max="9439" width="3.28515625" style="14" customWidth="1"/>
    <col min="9440" max="9440" width="9.5703125" style="14" customWidth="1"/>
    <col min="9441" max="9441" width="56.7109375" style="14" customWidth="1"/>
    <col min="9442" max="9451" width="13.140625" style="14" customWidth="1"/>
    <col min="9452" max="9453" width="3.28515625" style="14" customWidth="1"/>
    <col min="9454" max="9455" width="7.7109375" style="14" customWidth="1"/>
    <col min="9456" max="9456" width="8.140625" style="14"/>
    <col min="9457" max="9457" width="7.85546875" style="14" customWidth="1"/>
    <col min="9458" max="9692" width="8.140625" style="14"/>
    <col min="9693" max="9694" width="0" style="14" hidden="1" customWidth="1"/>
    <col min="9695" max="9695" width="3.28515625" style="14" customWidth="1"/>
    <col min="9696" max="9696" width="9.5703125" style="14" customWidth="1"/>
    <col min="9697" max="9697" width="56.7109375" style="14" customWidth="1"/>
    <col min="9698" max="9707" width="13.140625" style="14" customWidth="1"/>
    <col min="9708" max="9709" width="3.28515625" style="14" customWidth="1"/>
    <col min="9710" max="9711" width="7.7109375" style="14" customWidth="1"/>
    <col min="9712" max="9712" width="8.140625" style="14"/>
    <col min="9713" max="9713" width="7.85546875" style="14" customWidth="1"/>
    <col min="9714" max="9948" width="8.140625" style="14"/>
    <col min="9949" max="9950" width="0" style="14" hidden="1" customWidth="1"/>
    <col min="9951" max="9951" width="3.28515625" style="14" customWidth="1"/>
    <col min="9952" max="9952" width="9.5703125" style="14" customWidth="1"/>
    <col min="9953" max="9953" width="56.7109375" style="14" customWidth="1"/>
    <col min="9954" max="9963" width="13.140625" style="14" customWidth="1"/>
    <col min="9964" max="9965" width="3.28515625" style="14" customWidth="1"/>
    <col min="9966" max="9967" width="7.7109375" style="14" customWidth="1"/>
    <col min="9968" max="9968" width="8.140625" style="14"/>
    <col min="9969" max="9969" width="7.85546875" style="14" customWidth="1"/>
    <col min="9970" max="10204" width="8.140625" style="14"/>
    <col min="10205" max="10206" width="0" style="14" hidden="1" customWidth="1"/>
    <col min="10207" max="10207" width="3.28515625" style="14" customWidth="1"/>
    <col min="10208" max="10208" width="9.5703125" style="14" customWidth="1"/>
    <col min="10209" max="10209" width="56.7109375" style="14" customWidth="1"/>
    <col min="10210" max="10219" width="13.140625" style="14" customWidth="1"/>
    <col min="10220" max="10221" width="3.28515625" style="14" customWidth="1"/>
    <col min="10222" max="10223" width="7.7109375" style="14" customWidth="1"/>
    <col min="10224" max="10224" width="8.140625" style="14"/>
    <col min="10225" max="10225" width="7.85546875" style="14" customWidth="1"/>
    <col min="10226" max="10460" width="8.140625" style="14"/>
    <col min="10461" max="10462" width="0" style="14" hidden="1" customWidth="1"/>
    <col min="10463" max="10463" width="3.28515625" style="14" customWidth="1"/>
    <col min="10464" max="10464" width="9.5703125" style="14" customWidth="1"/>
    <col min="10465" max="10465" width="56.7109375" style="14" customWidth="1"/>
    <col min="10466" max="10475" width="13.140625" style="14" customWidth="1"/>
    <col min="10476" max="10477" width="3.28515625" style="14" customWidth="1"/>
    <col min="10478" max="10479" width="7.7109375" style="14" customWidth="1"/>
    <col min="10480" max="10480" width="8.140625" style="14"/>
    <col min="10481" max="10481" width="7.85546875" style="14" customWidth="1"/>
    <col min="10482" max="10716" width="8.140625" style="14"/>
    <col min="10717" max="10718" width="0" style="14" hidden="1" customWidth="1"/>
    <col min="10719" max="10719" width="3.28515625" style="14" customWidth="1"/>
    <col min="10720" max="10720" width="9.5703125" style="14" customWidth="1"/>
    <col min="10721" max="10721" width="56.7109375" style="14" customWidth="1"/>
    <col min="10722" max="10731" width="13.140625" style="14" customWidth="1"/>
    <col min="10732" max="10733" width="3.28515625" style="14" customWidth="1"/>
    <col min="10734" max="10735" width="7.7109375" style="14" customWidth="1"/>
    <col min="10736" max="10736" width="8.140625" style="14"/>
    <col min="10737" max="10737" width="7.85546875" style="14" customWidth="1"/>
    <col min="10738" max="10972" width="8.140625" style="14"/>
    <col min="10973" max="10974" width="0" style="14" hidden="1" customWidth="1"/>
    <col min="10975" max="10975" width="3.28515625" style="14" customWidth="1"/>
    <col min="10976" max="10976" width="9.5703125" style="14" customWidth="1"/>
    <col min="10977" max="10977" width="56.7109375" style="14" customWidth="1"/>
    <col min="10978" max="10987" width="13.140625" style="14" customWidth="1"/>
    <col min="10988" max="10989" width="3.28515625" style="14" customWidth="1"/>
    <col min="10990" max="10991" width="7.7109375" style="14" customWidth="1"/>
    <col min="10992" max="10992" width="8.140625" style="14"/>
    <col min="10993" max="10993" width="7.85546875" style="14" customWidth="1"/>
    <col min="10994" max="11228" width="8.140625" style="14"/>
    <col min="11229" max="11230" width="0" style="14" hidden="1" customWidth="1"/>
    <col min="11231" max="11231" width="3.28515625" style="14" customWidth="1"/>
    <col min="11232" max="11232" width="9.5703125" style="14" customWidth="1"/>
    <col min="11233" max="11233" width="56.7109375" style="14" customWidth="1"/>
    <col min="11234" max="11243" width="13.140625" style="14" customWidth="1"/>
    <col min="11244" max="11245" width="3.28515625" style="14" customWidth="1"/>
    <col min="11246" max="11247" width="7.7109375" style="14" customWidth="1"/>
    <col min="11248" max="11248" width="8.140625" style="14"/>
    <col min="11249" max="11249" width="7.85546875" style="14" customWidth="1"/>
    <col min="11250" max="11484" width="8.140625" style="14"/>
    <col min="11485" max="11486" width="0" style="14" hidden="1" customWidth="1"/>
    <col min="11487" max="11487" width="3.28515625" style="14" customWidth="1"/>
    <col min="11488" max="11488" width="9.5703125" style="14" customWidth="1"/>
    <col min="11489" max="11489" width="56.7109375" style="14" customWidth="1"/>
    <col min="11490" max="11499" width="13.140625" style="14" customWidth="1"/>
    <col min="11500" max="11501" width="3.28515625" style="14" customWidth="1"/>
    <col min="11502" max="11503" width="7.7109375" style="14" customWidth="1"/>
    <col min="11504" max="11504" width="8.140625" style="14"/>
    <col min="11505" max="11505" width="7.85546875" style="14" customWidth="1"/>
    <col min="11506" max="11740" width="8.140625" style="14"/>
    <col min="11741" max="11742" width="0" style="14" hidden="1" customWidth="1"/>
    <col min="11743" max="11743" width="3.28515625" style="14" customWidth="1"/>
    <col min="11744" max="11744" width="9.5703125" style="14" customWidth="1"/>
    <col min="11745" max="11745" width="56.7109375" style="14" customWidth="1"/>
    <col min="11746" max="11755" width="13.140625" style="14" customWidth="1"/>
    <col min="11756" max="11757" width="3.28515625" style="14" customWidth="1"/>
    <col min="11758" max="11759" width="7.7109375" style="14" customWidth="1"/>
    <col min="11760" max="11760" width="8.140625" style="14"/>
    <col min="11761" max="11761" width="7.85546875" style="14" customWidth="1"/>
    <col min="11762" max="11996" width="8.140625" style="14"/>
    <col min="11997" max="11998" width="0" style="14" hidden="1" customWidth="1"/>
    <col min="11999" max="11999" width="3.28515625" style="14" customWidth="1"/>
    <col min="12000" max="12000" width="9.5703125" style="14" customWidth="1"/>
    <col min="12001" max="12001" width="56.7109375" style="14" customWidth="1"/>
    <col min="12002" max="12011" width="13.140625" style="14" customWidth="1"/>
    <col min="12012" max="12013" width="3.28515625" style="14" customWidth="1"/>
    <col min="12014" max="12015" width="7.7109375" style="14" customWidth="1"/>
    <col min="12016" max="12016" width="8.140625" style="14"/>
    <col min="12017" max="12017" width="7.85546875" style="14" customWidth="1"/>
    <col min="12018" max="12252" width="8.140625" style="14"/>
    <col min="12253" max="12254" width="0" style="14" hidden="1" customWidth="1"/>
    <col min="12255" max="12255" width="3.28515625" style="14" customWidth="1"/>
    <col min="12256" max="12256" width="9.5703125" style="14" customWidth="1"/>
    <col min="12257" max="12257" width="56.7109375" style="14" customWidth="1"/>
    <col min="12258" max="12267" width="13.140625" style="14" customWidth="1"/>
    <col min="12268" max="12269" width="3.28515625" style="14" customWidth="1"/>
    <col min="12270" max="12271" width="7.7109375" style="14" customWidth="1"/>
    <col min="12272" max="12272" width="8.140625" style="14"/>
    <col min="12273" max="12273" width="7.85546875" style="14" customWidth="1"/>
    <col min="12274" max="12508" width="8.140625" style="14"/>
    <col min="12509" max="12510" width="0" style="14" hidden="1" customWidth="1"/>
    <col min="12511" max="12511" width="3.28515625" style="14" customWidth="1"/>
    <col min="12512" max="12512" width="9.5703125" style="14" customWidth="1"/>
    <col min="12513" max="12513" width="56.7109375" style="14" customWidth="1"/>
    <col min="12514" max="12523" width="13.140625" style="14" customWidth="1"/>
    <col min="12524" max="12525" width="3.28515625" style="14" customWidth="1"/>
    <col min="12526" max="12527" width="7.7109375" style="14" customWidth="1"/>
    <col min="12528" max="12528" width="8.140625" style="14"/>
    <col min="12529" max="12529" width="7.85546875" style="14" customWidth="1"/>
    <col min="12530" max="12764" width="8.140625" style="14"/>
    <col min="12765" max="12766" width="0" style="14" hidden="1" customWidth="1"/>
    <col min="12767" max="12767" width="3.28515625" style="14" customWidth="1"/>
    <col min="12768" max="12768" width="9.5703125" style="14" customWidth="1"/>
    <col min="12769" max="12769" width="56.7109375" style="14" customWidth="1"/>
    <col min="12770" max="12779" width="13.140625" style="14" customWidth="1"/>
    <col min="12780" max="12781" width="3.28515625" style="14" customWidth="1"/>
    <col min="12782" max="12783" width="7.7109375" style="14" customWidth="1"/>
    <col min="12784" max="12784" width="8.140625" style="14"/>
    <col min="12785" max="12785" width="7.85546875" style="14" customWidth="1"/>
    <col min="12786" max="13020" width="8.140625" style="14"/>
    <col min="13021" max="13022" width="0" style="14" hidden="1" customWidth="1"/>
    <col min="13023" max="13023" width="3.28515625" style="14" customWidth="1"/>
    <col min="13024" max="13024" width="9.5703125" style="14" customWidth="1"/>
    <col min="13025" max="13025" width="56.7109375" style="14" customWidth="1"/>
    <col min="13026" max="13035" width="13.140625" style="14" customWidth="1"/>
    <col min="13036" max="13037" width="3.28515625" style="14" customWidth="1"/>
    <col min="13038" max="13039" width="7.7109375" style="14" customWidth="1"/>
    <col min="13040" max="13040" width="8.140625" style="14"/>
    <col min="13041" max="13041" width="7.85546875" style="14" customWidth="1"/>
    <col min="13042" max="13276" width="8.140625" style="14"/>
    <col min="13277" max="13278" width="0" style="14" hidden="1" customWidth="1"/>
    <col min="13279" max="13279" width="3.28515625" style="14" customWidth="1"/>
    <col min="13280" max="13280" width="9.5703125" style="14" customWidth="1"/>
    <col min="13281" max="13281" width="56.7109375" style="14" customWidth="1"/>
    <col min="13282" max="13291" width="13.140625" style="14" customWidth="1"/>
    <col min="13292" max="13293" width="3.28515625" style="14" customWidth="1"/>
    <col min="13294" max="13295" width="7.7109375" style="14" customWidth="1"/>
    <col min="13296" max="13296" width="8.140625" style="14"/>
    <col min="13297" max="13297" width="7.85546875" style="14" customWidth="1"/>
    <col min="13298" max="13532" width="8.140625" style="14"/>
    <col min="13533" max="13534" width="0" style="14" hidden="1" customWidth="1"/>
    <col min="13535" max="13535" width="3.28515625" style="14" customWidth="1"/>
    <col min="13536" max="13536" width="9.5703125" style="14" customWidth="1"/>
    <col min="13537" max="13537" width="56.7109375" style="14" customWidth="1"/>
    <col min="13538" max="13547" width="13.140625" style="14" customWidth="1"/>
    <col min="13548" max="13549" width="3.28515625" style="14" customWidth="1"/>
    <col min="13550" max="13551" width="7.7109375" style="14" customWidth="1"/>
    <col min="13552" max="13552" width="8.140625" style="14"/>
    <col min="13553" max="13553" width="7.85546875" style="14" customWidth="1"/>
    <col min="13554" max="13788" width="8.140625" style="14"/>
    <col min="13789" max="13790" width="0" style="14" hidden="1" customWidth="1"/>
    <col min="13791" max="13791" width="3.28515625" style="14" customWidth="1"/>
    <col min="13792" max="13792" width="9.5703125" style="14" customWidth="1"/>
    <col min="13793" max="13793" width="56.7109375" style="14" customWidth="1"/>
    <col min="13794" max="13803" width="13.140625" style="14" customWidth="1"/>
    <col min="13804" max="13805" width="3.28515625" style="14" customWidth="1"/>
    <col min="13806" max="13807" width="7.7109375" style="14" customWidth="1"/>
    <col min="13808" max="13808" width="8.140625" style="14"/>
    <col min="13809" max="13809" width="7.85546875" style="14" customWidth="1"/>
    <col min="13810" max="14044" width="8.140625" style="14"/>
    <col min="14045" max="14046" width="0" style="14" hidden="1" customWidth="1"/>
    <col min="14047" max="14047" width="3.28515625" style="14" customWidth="1"/>
    <col min="14048" max="14048" width="9.5703125" style="14" customWidth="1"/>
    <col min="14049" max="14049" width="56.7109375" style="14" customWidth="1"/>
    <col min="14050" max="14059" width="13.140625" style="14" customWidth="1"/>
    <col min="14060" max="14061" width="3.28515625" style="14" customWidth="1"/>
    <col min="14062" max="14063" width="7.7109375" style="14" customWidth="1"/>
    <col min="14064" max="14064" width="8.140625" style="14"/>
    <col min="14065" max="14065" width="7.85546875" style="14" customWidth="1"/>
    <col min="14066" max="14300" width="8.140625" style="14"/>
    <col min="14301" max="14302" width="0" style="14" hidden="1" customWidth="1"/>
    <col min="14303" max="14303" width="3.28515625" style="14" customWidth="1"/>
    <col min="14304" max="14304" width="9.5703125" style="14" customWidth="1"/>
    <col min="14305" max="14305" width="56.7109375" style="14" customWidth="1"/>
    <col min="14306" max="14315" width="13.140625" style="14" customWidth="1"/>
    <col min="14316" max="14317" width="3.28515625" style="14" customWidth="1"/>
    <col min="14318" max="14319" width="7.7109375" style="14" customWidth="1"/>
    <col min="14320" max="14320" width="8.140625" style="14"/>
    <col min="14321" max="14321" width="7.85546875" style="14" customWidth="1"/>
    <col min="14322" max="14556" width="8.140625" style="14"/>
    <col min="14557" max="14558" width="0" style="14" hidden="1" customWidth="1"/>
    <col min="14559" max="14559" width="3.28515625" style="14" customWidth="1"/>
    <col min="14560" max="14560" width="9.5703125" style="14" customWidth="1"/>
    <col min="14561" max="14561" width="56.7109375" style="14" customWidth="1"/>
    <col min="14562" max="14571" width="13.140625" style="14" customWidth="1"/>
    <col min="14572" max="14573" width="3.28515625" style="14" customWidth="1"/>
    <col min="14574" max="14575" width="7.7109375" style="14" customWidth="1"/>
    <col min="14576" max="14576" width="8.140625" style="14"/>
    <col min="14577" max="14577" width="7.85546875" style="14" customWidth="1"/>
    <col min="14578" max="14812" width="8.140625" style="14"/>
    <col min="14813" max="14814" width="0" style="14" hidden="1" customWidth="1"/>
    <col min="14815" max="14815" width="3.28515625" style="14" customWidth="1"/>
    <col min="14816" max="14816" width="9.5703125" style="14" customWidth="1"/>
    <col min="14817" max="14817" width="56.7109375" style="14" customWidth="1"/>
    <col min="14818" max="14827" width="13.140625" style="14" customWidth="1"/>
    <col min="14828" max="14829" width="3.28515625" style="14" customWidth="1"/>
    <col min="14830" max="14831" width="7.7109375" style="14" customWidth="1"/>
    <col min="14832" max="14832" width="8.140625" style="14"/>
    <col min="14833" max="14833" width="7.85546875" style="14" customWidth="1"/>
    <col min="14834" max="15068" width="8.140625" style="14"/>
    <col min="15069" max="15070" width="0" style="14" hidden="1" customWidth="1"/>
    <col min="15071" max="15071" width="3.28515625" style="14" customWidth="1"/>
    <col min="15072" max="15072" width="9.5703125" style="14" customWidth="1"/>
    <col min="15073" max="15073" width="56.7109375" style="14" customWidth="1"/>
    <col min="15074" max="15083" width="13.140625" style="14" customWidth="1"/>
    <col min="15084" max="15085" width="3.28515625" style="14" customWidth="1"/>
    <col min="15086" max="15087" width="7.7109375" style="14" customWidth="1"/>
    <col min="15088" max="15088" width="8.140625" style="14"/>
    <col min="15089" max="15089" width="7.85546875" style="14" customWidth="1"/>
    <col min="15090" max="15324" width="8.140625" style="14"/>
    <col min="15325" max="15326" width="0" style="14" hidden="1" customWidth="1"/>
    <col min="15327" max="15327" width="3.28515625" style="14" customWidth="1"/>
    <col min="15328" max="15328" width="9.5703125" style="14" customWidth="1"/>
    <col min="15329" max="15329" width="56.7109375" style="14" customWidth="1"/>
    <col min="15330" max="15339" width="13.140625" style="14" customWidth="1"/>
    <col min="15340" max="15341" width="3.28515625" style="14" customWidth="1"/>
    <col min="15342" max="15343" width="7.7109375" style="14" customWidth="1"/>
    <col min="15344" max="15344" width="8.140625" style="14"/>
    <col min="15345" max="15345" width="7.85546875" style="14" customWidth="1"/>
    <col min="15346" max="15580" width="8.140625" style="14"/>
    <col min="15581" max="15582" width="0" style="14" hidden="1" customWidth="1"/>
    <col min="15583" max="15583" width="3.28515625" style="14" customWidth="1"/>
    <col min="15584" max="15584" width="9.5703125" style="14" customWidth="1"/>
    <col min="15585" max="15585" width="56.7109375" style="14" customWidth="1"/>
    <col min="15586" max="15595" width="13.140625" style="14" customWidth="1"/>
    <col min="15596" max="15597" width="3.28515625" style="14" customWidth="1"/>
    <col min="15598" max="15599" width="7.7109375" style="14" customWidth="1"/>
    <col min="15600" max="15600" width="8.140625" style="14"/>
    <col min="15601" max="15601" width="7.85546875" style="14" customWidth="1"/>
    <col min="15602" max="15836" width="8.140625" style="14"/>
    <col min="15837" max="15838" width="0" style="14" hidden="1" customWidth="1"/>
    <col min="15839" max="15839" width="3.28515625" style="14" customWidth="1"/>
    <col min="15840" max="15840" width="9.5703125" style="14" customWidth="1"/>
    <col min="15841" max="15841" width="56.7109375" style="14" customWidth="1"/>
    <col min="15842" max="15851" width="13.140625" style="14" customWidth="1"/>
    <col min="15852" max="15853" width="3.28515625" style="14" customWidth="1"/>
    <col min="15854" max="15855" width="7.7109375" style="14" customWidth="1"/>
    <col min="15856" max="15856" width="8.140625" style="14"/>
    <col min="15857" max="15857" width="7.85546875" style="14" customWidth="1"/>
    <col min="15858" max="16092" width="8.140625" style="14"/>
    <col min="16093" max="16094" width="0" style="14" hidden="1" customWidth="1"/>
    <col min="16095" max="16095" width="3.28515625" style="14" customWidth="1"/>
    <col min="16096" max="16096" width="9.5703125" style="14" customWidth="1"/>
    <col min="16097" max="16097" width="56.7109375" style="14" customWidth="1"/>
    <col min="16098" max="16107" width="13.140625" style="14" customWidth="1"/>
    <col min="16108" max="16109" width="3.28515625" style="14" customWidth="1"/>
    <col min="16110" max="16111" width="7.7109375" style="14" customWidth="1"/>
    <col min="16112" max="16112" width="8.140625" style="14"/>
    <col min="16113" max="16113" width="7.85546875" style="14" customWidth="1"/>
    <col min="16114" max="16384" width="8.140625" style="14"/>
  </cols>
  <sheetData>
    <row r="1" spans="1:4" ht="15.75" customHeight="1" x14ac:dyDescent="0.25">
      <c r="D1" s="52" t="s">
        <v>119</v>
      </c>
    </row>
    <row r="2" spans="1:4" ht="15.75" customHeight="1" x14ac:dyDescent="0.25">
      <c r="D2" s="52" t="s">
        <v>120</v>
      </c>
    </row>
    <row r="3" spans="1:4" ht="15.75" customHeight="1" x14ac:dyDescent="0.25">
      <c r="D3" s="52" t="s">
        <v>121</v>
      </c>
    </row>
    <row r="4" spans="1:4" ht="15.75" customHeight="1" x14ac:dyDescent="0.25">
      <c r="D4" s="52" t="s">
        <v>122</v>
      </c>
    </row>
    <row r="5" spans="1:4" ht="15.75" customHeight="1" x14ac:dyDescent="0.25">
      <c r="D5" s="31"/>
    </row>
    <row r="6" spans="1:4" ht="15.75" customHeight="1" x14ac:dyDescent="0.25">
      <c r="A6" s="68" t="s">
        <v>123</v>
      </c>
      <c r="B6" s="68"/>
      <c r="C6" s="68"/>
      <c r="D6" s="68"/>
    </row>
    <row r="7" spans="1:4" ht="15.75" customHeight="1" x14ac:dyDescent="0.25">
      <c r="A7" s="68" t="s">
        <v>142</v>
      </c>
      <c r="B7" s="68"/>
      <c r="C7" s="68"/>
      <c r="D7" s="68"/>
    </row>
    <row r="8" spans="1:4" ht="15.75" customHeight="1" x14ac:dyDescent="0.25">
      <c r="A8" s="68" t="s">
        <v>124</v>
      </c>
      <c r="B8" s="68"/>
      <c r="C8" s="68"/>
      <c r="D8" s="68"/>
    </row>
    <row r="9" spans="1:4" ht="15.75" customHeight="1" x14ac:dyDescent="0.25">
      <c r="B9" s="22"/>
      <c r="C9" s="22"/>
      <c r="D9" s="22"/>
    </row>
    <row r="10" spans="1:4" ht="15.75" customHeight="1" x14ac:dyDescent="0.25"/>
    <row r="11" spans="1:4" s="13" customFormat="1" ht="30.75" customHeight="1" x14ac:dyDescent="0.25">
      <c r="A11" s="4" t="s">
        <v>118</v>
      </c>
      <c r="B11" s="4" t="s">
        <v>0</v>
      </c>
      <c r="C11" s="12" t="s">
        <v>102</v>
      </c>
      <c r="D11" s="53">
        <v>2020</v>
      </c>
    </row>
    <row r="12" spans="1:4" s="15" customFormat="1" ht="15.75" customHeight="1" x14ac:dyDescent="0.25">
      <c r="A12" s="4">
        <v>1</v>
      </c>
      <c r="B12" s="1" t="s">
        <v>100</v>
      </c>
      <c r="C12" s="24" t="s">
        <v>101</v>
      </c>
      <c r="D12" s="54">
        <f>D13+D14+D15+D20+D21</f>
        <v>619805.55599999998</v>
      </c>
    </row>
    <row r="13" spans="1:4" s="15" customFormat="1" ht="15.75" customHeight="1" x14ac:dyDescent="0.25">
      <c r="A13" s="4" t="s">
        <v>1</v>
      </c>
      <c r="B13" s="5" t="s">
        <v>2</v>
      </c>
      <c r="C13" s="24" t="s">
        <v>101</v>
      </c>
      <c r="D13" s="54">
        <v>225615.55</v>
      </c>
    </row>
    <row r="14" spans="1:4" s="15" customFormat="1" ht="15.75" customHeight="1" x14ac:dyDescent="0.25">
      <c r="A14" s="4" t="s">
        <v>3</v>
      </c>
      <c r="B14" s="5" t="s">
        <v>4</v>
      </c>
      <c r="C14" s="24" t="s">
        <v>101</v>
      </c>
      <c r="D14" s="54">
        <v>67591.356</v>
      </c>
    </row>
    <row r="15" spans="1:4" s="15" customFormat="1" ht="15.75" customHeight="1" x14ac:dyDescent="0.25">
      <c r="A15" s="4" t="s">
        <v>5</v>
      </c>
      <c r="B15" s="5" t="s">
        <v>6</v>
      </c>
      <c r="C15" s="24" t="s">
        <v>101</v>
      </c>
      <c r="D15" s="54">
        <f>SUM(D16:D19)</f>
        <v>38978.210999999996</v>
      </c>
    </row>
    <row r="16" spans="1:4" s="18" customFormat="1" ht="15.75" customHeight="1" outlineLevel="1" x14ac:dyDescent="0.25">
      <c r="A16" s="7" t="s">
        <v>7</v>
      </c>
      <c r="B16" s="2" t="s">
        <v>8</v>
      </c>
      <c r="C16" s="8" t="s">
        <v>101</v>
      </c>
      <c r="D16" s="55">
        <f>24659.557-999.612</f>
        <v>23659.945</v>
      </c>
    </row>
    <row r="17" spans="1:6" s="18" customFormat="1" ht="15.75" customHeight="1" outlineLevel="2" x14ac:dyDescent="0.25">
      <c r="A17" s="7" t="s">
        <v>9</v>
      </c>
      <c r="B17" s="2" t="s">
        <v>10</v>
      </c>
      <c r="C17" s="8" t="s">
        <v>101</v>
      </c>
      <c r="D17" s="55">
        <v>1022.961</v>
      </c>
    </row>
    <row r="18" spans="1:6" s="18" customFormat="1" ht="15.75" customHeight="1" outlineLevel="2" x14ac:dyDescent="0.25">
      <c r="A18" s="7" t="s">
        <v>11</v>
      </c>
      <c r="B18" s="2" t="s">
        <v>12</v>
      </c>
      <c r="C18" s="8" t="s">
        <v>101</v>
      </c>
      <c r="D18" s="55">
        <v>11357.79</v>
      </c>
    </row>
    <row r="19" spans="1:6" s="18" customFormat="1" ht="15.75" customHeight="1" outlineLevel="2" x14ac:dyDescent="0.25">
      <c r="A19" s="7" t="s">
        <v>13</v>
      </c>
      <c r="B19" s="2" t="s">
        <v>14</v>
      </c>
      <c r="C19" s="8" t="s">
        <v>101</v>
      </c>
      <c r="D19" s="55">
        <v>2937.5149999999999</v>
      </c>
    </row>
    <row r="20" spans="1:6" s="15" customFormat="1" ht="15.75" customHeight="1" x14ac:dyDescent="0.25">
      <c r="A20" s="4" t="s">
        <v>15</v>
      </c>
      <c r="B20" s="5" t="s">
        <v>125</v>
      </c>
      <c r="C20" s="24" t="s">
        <v>101</v>
      </c>
      <c r="D20" s="54">
        <v>56688.75</v>
      </c>
    </row>
    <row r="21" spans="1:6" s="15" customFormat="1" ht="15.75" customHeight="1" x14ac:dyDescent="0.25">
      <c r="A21" s="4" t="s">
        <v>16</v>
      </c>
      <c r="B21" s="5" t="s">
        <v>17</v>
      </c>
      <c r="C21" s="24" t="s">
        <v>101</v>
      </c>
      <c r="D21" s="54">
        <f>D22+D27+D31+D36+D46+D47</f>
        <v>230931.68900000001</v>
      </c>
    </row>
    <row r="22" spans="1:6" s="15" customFormat="1" ht="15.75" customHeight="1" x14ac:dyDescent="0.25">
      <c r="A22" s="4" t="s">
        <v>18</v>
      </c>
      <c r="B22" s="10" t="s">
        <v>143</v>
      </c>
      <c r="C22" s="24" t="s">
        <v>101</v>
      </c>
      <c r="D22" s="54">
        <f>SUM(D23:D26)+4.507</f>
        <v>168506.76600000003</v>
      </c>
    </row>
    <row r="23" spans="1:6" ht="15.75" customHeight="1" outlineLevel="1" x14ac:dyDescent="0.25">
      <c r="A23" s="7" t="s">
        <v>19</v>
      </c>
      <c r="B23" s="34" t="s">
        <v>20</v>
      </c>
      <c r="C23" s="8" t="s">
        <v>101</v>
      </c>
      <c r="D23" s="55">
        <v>14733.218000000001</v>
      </c>
    </row>
    <row r="24" spans="1:6" ht="15.75" customHeight="1" outlineLevel="1" x14ac:dyDescent="0.25">
      <c r="A24" s="7" t="s">
        <v>21</v>
      </c>
      <c r="B24" s="34" t="s">
        <v>145</v>
      </c>
      <c r="C24" s="8" t="s">
        <v>101</v>
      </c>
      <c r="D24" s="55">
        <v>32286.625</v>
      </c>
      <c r="F24" s="35"/>
    </row>
    <row r="25" spans="1:6" ht="15.75" customHeight="1" outlineLevel="2" x14ac:dyDescent="0.25">
      <c r="A25" s="7" t="s">
        <v>22</v>
      </c>
      <c r="B25" s="33" t="s">
        <v>126</v>
      </c>
      <c r="C25" s="8" t="s">
        <v>101</v>
      </c>
      <c r="D25" s="55">
        <v>121399.49800000001</v>
      </c>
    </row>
    <row r="26" spans="1:6" ht="15.75" customHeight="1" outlineLevel="1" x14ac:dyDescent="0.25">
      <c r="A26" s="7" t="s">
        <v>127</v>
      </c>
      <c r="B26" s="34" t="s">
        <v>128</v>
      </c>
      <c r="C26" s="8" t="s">
        <v>101</v>
      </c>
      <c r="D26" s="55">
        <v>82.918000000000006</v>
      </c>
    </row>
    <row r="27" spans="1:6" s="15" customFormat="1" ht="15.75" customHeight="1" x14ac:dyDescent="0.25">
      <c r="A27" s="32" t="s">
        <v>23</v>
      </c>
      <c r="B27" s="36" t="s">
        <v>24</v>
      </c>
      <c r="C27" s="24" t="s">
        <v>101</v>
      </c>
      <c r="D27" s="54">
        <f>SUM(D28:D30)+1.336</f>
        <v>3605.2709999999997</v>
      </c>
    </row>
    <row r="28" spans="1:6" ht="15.75" customHeight="1" outlineLevel="1" x14ac:dyDescent="0.25">
      <c r="A28" s="7" t="s">
        <v>25</v>
      </c>
      <c r="B28" s="34" t="s">
        <v>26</v>
      </c>
      <c r="C28" s="8" t="s">
        <v>101</v>
      </c>
      <c r="D28" s="55">
        <v>180.00200000000001</v>
      </c>
    </row>
    <row r="29" spans="1:6" ht="15.75" customHeight="1" outlineLevel="1" x14ac:dyDescent="0.25">
      <c r="A29" s="7" t="s">
        <v>27</v>
      </c>
      <c r="B29" s="34" t="s">
        <v>28</v>
      </c>
      <c r="C29" s="8" t="s">
        <v>101</v>
      </c>
      <c r="D29" s="55">
        <v>399.39299999999997</v>
      </c>
    </row>
    <row r="30" spans="1:6" ht="15.75" customHeight="1" outlineLevel="1" x14ac:dyDescent="0.25">
      <c r="A30" s="7" t="s">
        <v>29</v>
      </c>
      <c r="B30" s="34" t="s">
        <v>30</v>
      </c>
      <c r="C30" s="8" t="s">
        <v>101</v>
      </c>
      <c r="D30" s="55">
        <v>3024.54</v>
      </c>
    </row>
    <row r="31" spans="1:6" s="15" customFormat="1" ht="15.75" customHeight="1" x14ac:dyDescent="0.25">
      <c r="A31" s="32" t="s">
        <v>31</v>
      </c>
      <c r="B31" s="37" t="s">
        <v>32</v>
      </c>
      <c r="C31" s="24" t="s">
        <v>101</v>
      </c>
      <c r="D31" s="54">
        <f>SUM(D32:D35)</f>
        <v>35461.129999999997</v>
      </c>
    </row>
    <row r="32" spans="1:6" ht="15.75" customHeight="1" outlineLevel="2" x14ac:dyDescent="0.25">
      <c r="A32" s="6" t="s">
        <v>33</v>
      </c>
      <c r="B32" s="11" t="s">
        <v>34</v>
      </c>
      <c r="C32" s="8" t="s">
        <v>101</v>
      </c>
      <c r="D32" s="55">
        <v>35016.737999999998</v>
      </c>
    </row>
    <row r="33" spans="1:4" ht="15.75" customHeight="1" outlineLevel="2" x14ac:dyDescent="0.25">
      <c r="A33" s="6" t="s">
        <v>35</v>
      </c>
      <c r="B33" s="11" t="s">
        <v>36</v>
      </c>
      <c r="C33" s="8" t="s">
        <v>101</v>
      </c>
      <c r="D33" s="55">
        <v>58.593000000000004</v>
      </c>
    </row>
    <row r="34" spans="1:4" ht="15.75" customHeight="1" outlineLevel="2" x14ac:dyDescent="0.25">
      <c r="A34" s="6" t="s">
        <v>37</v>
      </c>
      <c r="B34" s="11" t="s">
        <v>38</v>
      </c>
      <c r="C34" s="8" t="s">
        <v>101</v>
      </c>
      <c r="D34" s="55">
        <v>255.435</v>
      </c>
    </row>
    <row r="35" spans="1:4" ht="15.75" customHeight="1" outlineLevel="2" x14ac:dyDescent="0.25">
      <c r="A35" s="3" t="s">
        <v>39</v>
      </c>
      <c r="B35" s="11" t="s">
        <v>40</v>
      </c>
      <c r="C35" s="8" t="s">
        <v>101</v>
      </c>
      <c r="D35" s="55">
        <v>130.364</v>
      </c>
    </row>
    <row r="36" spans="1:4" s="15" customFormat="1" ht="15.75" customHeight="1" x14ac:dyDescent="0.25">
      <c r="A36" s="32" t="s">
        <v>41</v>
      </c>
      <c r="B36" s="37" t="s">
        <v>42</v>
      </c>
      <c r="C36" s="24" t="s">
        <v>101</v>
      </c>
      <c r="D36" s="54">
        <f>SUM(D37:D41)</f>
        <v>12790.976999999999</v>
      </c>
    </row>
    <row r="37" spans="1:4" ht="15.75" customHeight="1" outlineLevel="2" x14ac:dyDescent="0.25">
      <c r="A37" s="7" t="s">
        <v>43</v>
      </c>
      <c r="B37" s="34" t="s">
        <v>44</v>
      </c>
      <c r="C37" s="8" t="s">
        <v>101</v>
      </c>
      <c r="D37" s="55">
        <v>1644.355</v>
      </c>
    </row>
    <row r="38" spans="1:4" ht="15.75" customHeight="1" outlineLevel="2" x14ac:dyDescent="0.25">
      <c r="A38" s="7" t="s">
        <v>45</v>
      </c>
      <c r="B38" s="34" t="s">
        <v>46</v>
      </c>
      <c r="C38" s="8" t="s">
        <v>101</v>
      </c>
      <c r="D38" s="55">
        <v>147.048</v>
      </c>
    </row>
    <row r="39" spans="1:4" ht="15.75" customHeight="1" outlineLevel="2" x14ac:dyDescent="0.25">
      <c r="A39" s="7" t="s">
        <v>47</v>
      </c>
      <c r="B39" s="34" t="s">
        <v>48</v>
      </c>
      <c r="C39" s="8" t="s">
        <v>101</v>
      </c>
      <c r="D39" s="55">
        <v>3808.0250000000001</v>
      </c>
    </row>
    <row r="40" spans="1:4" ht="15.75" customHeight="1" outlineLevel="2" x14ac:dyDescent="0.25">
      <c r="A40" s="7" t="s">
        <v>49</v>
      </c>
      <c r="B40" s="34" t="s">
        <v>50</v>
      </c>
      <c r="C40" s="8" t="s">
        <v>101</v>
      </c>
      <c r="D40" s="55">
        <v>263.12799999999999</v>
      </c>
    </row>
    <row r="41" spans="1:4" ht="15.75" customHeight="1" outlineLevel="2" x14ac:dyDescent="0.25">
      <c r="A41" s="7" t="s">
        <v>51</v>
      </c>
      <c r="B41" s="34" t="s">
        <v>52</v>
      </c>
      <c r="C41" s="8" t="s">
        <v>101</v>
      </c>
      <c r="D41" s="55">
        <f>SUM(D42:D45)</f>
        <v>6928.4210000000003</v>
      </c>
    </row>
    <row r="42" spans="1:4" ht="15.75" customHeight="1" outlineLevel="2" x14ac:dyDescent="0.25">
      <c r="A42" s="7" t="s">
        <v>53</v>
      </c>
      <c r="B42" s="38" t="s">
        <v>54</v>
      </c>
      <c r="C42" s="8" t="s">
        <v>101</v>
      </c>
      <c r="D42" s="55">
        <v>0</v>
      </c>
    </row>
    <row r="43" spans="1:4" ht="15.75" customHeight="1" outlineLevel="2" x14ac:dyDescent="0.25">
      <c r="A43" s="7" t="s">
        <v>55</v>
      </c>
      <c r="B43" s="38" t="s">
        <v>56</v>
      </c>
      <c r="C43" s="8" t="s">
        <v>101</v>
      </c>
      <c r="D43" s="55">
        <v>0</v>
      </c>
    </row>
    <row r="44" spans="1:4" ht="15.75" customHeight="1" outlineLevel="2" x14ac:dyDescent="0.25">
      <c r="A44" s="7" t="s">
        <v>57</v>
      </c>
      <c r="B44" s="38" t="s">
        <v>58</v>
      </c>
      <c r="C44" s="8" t="s">
        <v>101</v>
      </c>
      <c r="D44" s="55">
        <v>0</v>
      </c>
    </row>
    <row r="45" spans="1:4" ht="15.75" customHeight="1" outlineLevel="2" x14ac:dyDescent="0.25">
      <c r="A45" s="7" t="s">
        <v>59</v>
      </c>
      <c r="B45" s="38" t="s">
        <v>60</v>
      </c>
      <c r="C45" s="8" t="s">
        <v>101</v>
      </c>
      <c r="D45" s="55">
        <v>6928.4210000000003</v>
      </c>
    </row>
    <row r="46" spans="1:4" s="39" customFormat="1" ht="15.75" customHeight="1" outlineLevel="1" x14ac:dyDescent="0.25">
      <c r="A46" s="32" t="s">
        <v>61</v>
      </c>
      <c r="B46" s="37" t="s">
        <v>62</v>
      </c>
      <c r="C46" s="24" t="s">
        <v>101</v>
      </c>
      <c r="D46" s="54">
        <v>4900.1689999999999</v>
      </c>
    </row>
    <row r="47" spans="1:4" s="39" customFormat="1" ht="15.75" customHeight="1" outlineLevel="1" x14ac:dyDescent="0.25">
      <c r="A47" s="32" t="s">
        <v>63</v>
      </c>
      <c r="B47" s="37" t="s">
        <v>64</v>
      </c>
      <c r="C47" s="24" t="s">
        <v>101</v>
      </c>
      <c r="D47" s="54">
        <f>SUM(D48:D53)</f>
        <v>5667.3759999999993</v>
      </c>
    </row>
    <row r="48" spans="1:4" s="40" customFormat="1" ht="15.75" customHeight="1" outlineLevel="3" x14ac:dyDescent="0.25">
      <c r="A48" s="7" t="s">
        <v>65</v>
      </c>
      <c r="B48" s="34" t="s">
        <v>67</v>
      </c>
      <c r="C48" s="8" t="s">
        <v>101</v>
      </c>
      <c r="D48" s="55">
        <v>398.13499999999999</v>
      </c>
    </row>
    <row r="49" spans="1:4" s="16" customFormat="1" ht="15.75" customHeight="1" outlineLevel="4" x14ac:dyDescent="0.2">
      <c r="A49" s="7" t="s">
        <v>66</v>
      </c>
      <c r="B49" s="34" t="s">
        <v>69</v>
      </c>
      <c r="C49" s="8" t="s">
        <v>101</v>
      </c>
      <c r="D49" s="55">
        <f>1288.823+1336.613</f>
        <v>2625.4360000000001</v>
      </c>
    </row>
    <row r="50" spans="1:4" s="19" customFormat="1" ht="15.75" customHeight="1" outlineLevel="4" x14ac:dyDescent="0.2">
      <c r="A50" s="7" t="s">
        <v>68</v>
      </c>
      <c r="B50" s="34" t="s">
        <v>71</v>
      </c>
      <c r="C50" s="8" t="s">
        <v>101</v>
      </c>
      <c r="D50" s="55">
        <f>500.894+999.612</f>
        <v>1500.5059999999999</v>
      </c>
    </row>
    <row r="51" spans="1:4" s="19" customFormat="1" ht="15.75" customHeight="1" outlineLevel="4" x14ac:dyDescent="0.2">
      <c r="A51" s="7" t="s">
        <v>70</v>
      </c>
      <c r="B51" s="34" t="s">
        <v>73</v>
      </c>
      <c r="C51" s="8" t="s">
        <v>101</v>
      </c>
      <c r="D51" s="55">
        <v>0</v>
      </c>
    </row>
    <row r="52" spans="1:4" ht="15.75" customHeight="1" outlineLevel="3" x14ac:dyDescent="0.25">
      <c r="A52" s="7" t="s">
        <v>72</v>
      </c>
      <c r="B52" s="34" t="s">
        <v>75</v>
      </c>
      <c r="C52" s="8" t="s">
        <v>101</v>
      </c>
      <c r="D52" s="55">
        <v>0</v>
      </c>
    </row>
    <row r="53" spans="1:4" s="16" customFormat="1" ht="15.75" customHeight="1" outlineLevel="4" x14ac:dyDescent="0.2">
      <c r="A53" s="7" t="s">
        <v>74</v>
      </c>
      <c r="B53" s="34" t="s">
        <v>60</v>
      </c>
      <c r="C53" s="8" t="s">
        <v>101</v>
      </c>
      <c r="D53" s="55">
        <f>999.609+143.69</f>
        <v>1143.299</v>
      </c>
    </row>
    <row r="54" spans="1:4" s="17" customFormat="1" ht="15.75" customHeight="1" outlineLevel="4" x14ac:dyDescent="0.2">
      <c r="A54" s="4" t="s">
        <v>76</v>
      </c>
      <c r="B54" s="1" t="s">
        <v>77</v>
      </c>
      <c r="C54" s="24" t="s">
        <v>101</v>
      </c>
      <c r="D54" s="54">
        <f>41512.76*0.9237</f>
        <v>38345.336411999997</v>
      </c>
    </row>
    <row r="55" spans="1:4" ht="15.75" customHeight="1" x14ac:dyDescent="0.25">
      <c r="A55" s="4" t="s">
        <v>78</v>
      </c>
      <c r="B55" s="1" t="s">
        <v>79</v>
      </c>
      <c r="C55" s="24" t="s">
        <v>101</v>
      </c>
      <c r="D55" s="54">
        <f>SUM(D57:D60)</f>
        <v>58363.711933999992</v>
      </c>
    </row>
    <row r="56" spans="1:4" s="15" customFormat="1" ht="15.75" customHeight="1" x14ac:dyDescent="0.25">
      <c r="A56" s="6" t="s">
        <v>80</v>
      </c>
      <c r="B56" s="20" t="s">
        <v>81</v>
      </c>
      <c r="C56" s="8" t="s">
        <v>101</v>
      </c>
      <c r="D56" s="55">
        <f>2117.01*0.9237</f>
        <v>1955.4821370000002</v>
      </c>
    </row>
    <row r="57" spans="1:4" ht="15.75" customHeight="1" x14ac:dyDescent="0.25">
      <c r="A57" s="6" t="s">
        <v>82</v>
      </c>
      <c r="B57" s="20" t="s">
        <v>83</v>
      </c>
      <c r="C57" s="8" t="s">
        <v>101</v>
      </c>
      <c r="D57" s="55">
        <f>24671.48*0.9237</f>
        <v>22789.046075999999</v>
      </c>
    </row>
    <row r="58" spans="1:4" ht="15.75" customHeight="1" x14ac:dyDescent="0.25">
      <c r="A58" s="6" t="s">
        <v>84</v>
      </c>
      <c r="B58" s="20" t="s">
        <v>85</v>
      </c>
      <c r="C58" s="8" t="s">
        <v>101</v>
      </c>
      <c r="D58" s="55">
        <f>3365.3*0.9237</f>
        <v>3108.5276100000001</v>
      </c>
    </row>
    <row r="59" spans="1:4" s="16" customFormat="1" ht="15.75" customHeight="1" outlineLevel="4" x14ac:dyDescent="0.2">
      <c r="A59" s="6" t="s">
        <v>86</v>
      </c>
      <c r="B59" s="20" t="s">
        <v>87</v>
      </c>
      <c r="C59" s="8" t="s">
        <v>101</v>
      </c>
      <c r="D59" s="55">
        <v>12561.29</v>
      </c>
    </row>
    <row r="60" spans="1:4" ht="15.75" customHeight="1" x14ac:dyDescent="0.25">
      <c r="A60" s="6" t="s">
        <v>88</v>
      </c>
      <c r="B60" s="20" t="s">
        <v>14</v>
      </c>
      <c r="C60" s="8" t="s">
        <v>101</v>
      </c>
      <c r="D60" s="55">
        <f>21549.04*0.9237</f>
        <v>19904.848247999998</v>
      </c>
    </row>
    <row r="61" spans="1:4" s="16" customFormat="1" ht="15.75" customHeight="1" outlineLevel="4" x14ac:dyDescent="0.2">
      <c r="A61" s="4" t="s">
        <v>89</v>
      </c>
      <c r="B61" s="1" t="s">
        <v>90</v>
      </c>
      <c r="C61" s="24" t="s">
        <v>101</v>
      </c>
      <c r="D61" s="54">
        <v>0</v>
      </c>
    </row>
    <row r="62" spans="1:4" s="15" customFormat="1" ht="15.75" customHeight="1" x14ac:dyDescent="0.25">
      <c r="A62" s="4" t="s">
        <v>91</v>
      </c>
      <c r="B62" s="5" t="s">
        <v>92</v>
      </c>
      <c r="C62" s="24" t="s">
        <v>101</v>
      </c>
      <c r="D62" s="54">
        <f>SUM(D63:D66)</f>
        <v>0</v>
      </c>
    </row>
    <row r="63" spans="1:4" s="15" customFormat="1" ht="15.75" customHeight="1" x14ac:dyDescent="0.25">
      <c r="A63" s="6" t="s">
        <v>93</v>
      </c>
      <c r="B63" s="9" t="s">
        <v>129</v>
      </c>
      <c r="C63" s="8" t="s">
        <v>101</v>
      </c>
      <c r="D63" s="55">
        <v>0</v>
      </c>
    </row>
    <row r="64" spans="1:4" ht="15.75" customHeight="1" x14ac:dyDescent="0.25">
      <c r="A64" s="6" t="s">
        <v>94</v>
      </c>
      <c r="B64" s="9" t="s">
        <v>95</v>
      </c>
      <c r="C64" s="8" t="s">
        <v>101</v>
      </c>
      <c r="D64" s="55">
        <v>0</v>
      </c>
    </row>
    <row r="65" spans="1:6" ht="15.75" customHeight="1" x14ac:dyDescent="0.25">
      <c r="A65" s="6" t="s">
        <v>96</v>
      </c>
      <c r="B65" s="9" t="s">
        <v>130</v>
      </c>
      <c r="C65" s="8" t="s">
        <v>101</v>
      </c>
      <c r="D65" s="55">
        <v>0</v>
      </c>
    </row>
    <row r="66" spans="1:6" ht="27.75" customHeight="1" x14ac:dyDescent="0.25">
      <c r="A66" s="41">
        <v>37990</v>
      </c>
      <c r="B66" s="9" t="s">
        <v>131</v>
      </c>
      <c r="C66" s="8" t="s">
        <v>101</v>
      </c>
      <c r="D66" s="55">
        <v>0</v>
      </c>
    </row>
    <row r="67" spans="1:6" ht="15.75" customHeight="1" x14ac:dyDescent="0.25">
      <c r="A67" s="4" t="s">
        <v>97</v>
      </c>
      <c r="B67" s="5" t="s">
        <v>98</v>
      </c>
      <c r="C67" s="24" t="s">
        <v>101</v>
      </c>
      <c r="D67" s="54">
        <v>0</v>
      </c>
    </row>
    <row r="68" spans="1:6" s="15" customFormat="1" ht="15.75" customHeight="1" x14ac:dyDescent="0.25">
      <c r="A68" s="4" t="s">
        <v>99</v>
      </c>
      <c r="B68" s="21" t="s">
        <v>132</v>
      </c>
      <c r="C68" s="24" t="s">
        <v>101</v>
      </c>
      <c r="D68" s="54">
        <f>D12+D55-D54</f>
        <v>639823.931522</v>
      </c>
      <c r="F68" s="57"/>
    </row>
    <row r="69" spans="1:6" s="15" customFormat="1" ht="15.75" customHeight="1" x14ac:dyDescent="0.25">
      <c r="A69" s="58" t="s">
        <v>133</v>
      </c>
      <c r="B69" s="59"/>
      <c r="C69" s="59"/>
    </row>
    <row r="70" spans="1:6" s="15" customFormat="1" ht="15.75" customHeight="1" x14ac:dyDescent="0.25">
      <c r="A70" s="4">
        <v>1</v>
      </c>
      <c r="B70" s="1" t="s">
        <v>134</v>
      </c>
      <c r="C70" s="24" t="s">
        <v>105</v>
      </c>
      <c r="D70" s="30">
        <v>473.24</v>
      </c>
    </row>
    <row r="71" spans="1:6" s="15" customFormat="1" ht="15.75" customHeight="1" x14ac:dyDescent="0.25">
      <c r="A71" s="4">
        <v>2</v>
      </c>
      <c r="B71" s="1" t="s">
        <v>115</v>
      </c>
      <c r="C71" s="24" t="s">
        <v>104</v>
      </c>
      <c r="D71" s="30">
        <v>2989.85</v>
      </c>
    </row>
    <row r="72" spans="1:6" ht="27.75" customHeight="1" x14ac:dyDescent="0.25">
      <c r="A72" s="4">
        <v>3</v>
      </c>
      <c r="B72" s="1" t="s">
        <v>135</v>
      </c>
      <c r="C72" s="24" t="s">
        <v>103</v>
      </c>
      <c r="D72" s="56">
        <v>883</v>
      </c>
    </row>
    <row r="73" spans="1:6" s="39" customFormat="1" ht="15.75" customHeight="1" x14ac:dyDescent="0.25">
      <c r="A73" s="4">
        <v>4</v>
      </c>
      <c r="B73" s="1" t="s">
        <v>140</v>
      </c>
      <c r="C73" s="24" t="s">
        <v>141</v>
      </c>
      <c r="D73" s="60">
        <v>18.100000000000001</v>
      </c>
    </row>
    <row r="74" spans="1:6" s="39" customFormat="1" ht="15.75" customHeight="1" x14ac:dyDescent="0.25">
      <c r="A74" s="43"/>
      <c r="B74" s="44"/>
      <c r="C74" s="42"/>
      <c r="D74" s="45"/>
    </row>
    <row r="75" spans="1:6" s="39" customFormat="1" ht="15.75" hidden="1" customHeight="1" x14ac:dyDescent="0.25">
      <c r="A75" s="50"/>
      <c r="B75" s="67" t="s">
        <v>136</v>
      </c>
      <c r="C75" s="67"/>
      <c r="D75" s="50"/>
    </row>
    <row r="76" spans="1:6" ht="52.5" hidden="1" customHeight="1" x14ac:dyDescent="0.25">
      <c r="A76" s="14"/>
      <c r="B76" s="66" t="s">
        <v>138</v>
      </c>
      <c r="C76" s="66"/>
      <c r="D76" s="49"/>
    </row>
    <row r="77" spans="1:6" ht="30" hidden="1" customHeight="1" x14ac:dyDescent="0.25">
      <c r="A77" s="47"/>
      <c r="B77" s="46" t="s">
        <v>137</v>
      </c>
      <c r="C77" s="51" t="s">
        <v>139</v>
      </c>
      <c r="D77" s="14"/>
    </row>
    <row r="78" spans="1:6" ht="15.75" hidden="1" customHeight="1" x14ac:dyDescent="0.25">
      <c r="A78" s="43"/>
      <c r="B78" s="27" t="s">
        <v>117</v>
      </c>
      <c r="C78" s="30">
        <v>692546.00199999998</v>
      </c>
      <c r="D78" s="14"/>
    </row>
    <row r="79" spans="1:6" ht="15.75" hidden="1" customHeight="1" x14ac:dyDescent="0.25">
      <c r="A79" s="43"/>
      <c r="B79" s="28" t="s">
        <v>106</v>
      </c>
      <c r="C79" s="30">
        <v>689599.16200000001</v>
      </c>
      <c r="D79" s="14"/>
    </row>
    <row r="80" spans="1:6" ht="15.75" hidden="1" customHeight="1" x14ac:dyDescent="0.25">
      <c r="A80" s="48"/>
      <c r="B80" s="20" t="s">
        <v>107</v>
      </c>
      <c r="C80" s="29">
        <v>0</v>
      </c>
      <c r="D80" s="14"/>
    </row>
    <row r="81" spans="1:4" ht="15.75" hidden="1" customHeight="1" x14ac:dyDescent="0.25">
      <c r="A81" s="48"/>
      <c r="B81" s="20" t="s">
        <v>108</v>
      </c>
      <c r="C81" s="29">
        <v>0</v>
      </c>
      <c r="D81" s="14"/>
    </row>
    <row r="82" spans="1:4" ht="15.75" hidden="1" customHeight="1" x14ac:dyDescent="0.25">
      <c r="A82" s="48"/>
      <c r="B82" s="20" t="s">
        <v>109</v>
      </c>
      <c r="C82" s="29">
        <v>233429.35200000001</v>
      </c>
      <c r="D82" s="14"/>
    </row>
    <row r="83" spans="1:4" ht="15.75" hidden="1" customHeight="1" x14ac:dyDescent="0.25">
      <c r="A83" s="48"/>
      <c r="B83" s="20" t="s">
        <v>110</v>
      </c>
      <c r="C83" s="29">
        <v>171315.94399999999</v>
      </c>
      <c r="D83" s="14"/>
    </row>
    <row r="84" spans="1:4" ht="15.75" hidden="1" customHeight="1" x14ac:dyDescent="0.25">
      <c r="A84" s="48"/>
      <c r="B84" s="20" t="s">
        <v>111</v>
      </c>
      <c r="C84" s="29">
        <v>60996.154999999999</v>
      </c>
      <c r="D84" s="14"/>
    </row>
    <row r="85" spans="1:4" ht="15.75" hidden="1" customHeight="1" x14ac:dyDescent="0.25">
      <c r="A85" s="48"/>
      <c r="B85" s="20" t="s">
        <v>112</v>
      </c>
      <c r="C85" s="29">
        <v>21579.621999999999</v>
      </c>
      <c r="D85" s="14"/>
    </row>
    <row r="86" spans="1:4" ht="15.75" hidden="1" customHeight="1" x14ac:dyDescent="0.25">
      <c r="A86" s="48"/>
      <c r="B86" s="20" t="s">
        <v>113</v>
      </c>
      <c r="C86" s="29">
        <v>2490.2849999999999</v>
      </c>
      <c r="D86" s="14"/>
    </row>
    <row r="87" spans="1:4" ht="15.75" hidden="1" customHeight="1" x14ac:dyDescent="0.25">
      <c r="A87" s="48"/>
      <c r="B87" s="20" t="s">
        <v>114</v>
      </c>
      <c r="C87" s="29">
        <v>199787.804</v>
      </c>
      <c r="D87" s="14"/>
    </row>
    <row r="88" spans="1:4" ht="15.75" hidden="1" customHeight="1" x14ac:dyDescent="0.25">
      <c r="A88" s="43"/>
      <c r="B88" s="28" t="s">
        <v>116</v>
      </c>
      <c r="C88" s="30">
        <v>2946.84</v>
      </c>
      <c r="D88" s="14"/>
    </row>
    <row r="89" spans="1:4" ht="15.75" customHeight="1" x14ac:dyDescent="0.25">
      <c r="A89" s="26"/>
      <c r="C89" s="25"/>
      <c r="D89" s="14"/>
    </row>
    <row r="90" spans="1:4" ht="15.75" customHeight="1" x14ac:dyDescent="0.25"/>
    <row r="91" spans="1:4" ht="15.75" customHeight="1" x14ac:dyDescent="0.25"/>
    <row r="92" spans="1:4" ht="15.75" customHeight="1" x14ac:dyDescent="0.25"/>
    <row r="93" spans="1:4" ht="15.75" customHeight="1" x14ac:dyDescent="0.25"/>
    <row r="94" spans="1:4" ht="15.75" customHeight="1" x14ac:dyDescent="0.25"/>
    <row r="95" spans="1:4" ht="15.75" customHeight="1" x14ac:dyDescent="0.25"/>
    <row r="96" spans="1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</sheetData>
  <mergeCells count="5">
    <mergeCell ref="B76:C76"/>
    <mergeCell ref="B75:C75"/>
    <mergeCell ref="A7:D7"/>
    <mergeCell ref="A6:D6"/>
    <mergeCell ref="A8:D8"/>
  </mergeCells>
  <dataValidations count="2">
    <dataValidation type="decimal" allowBlank="1" showInputMessage="1" showErrorMessage="1" sqref="HR65510:IA65510 RN65510:RW65510 ABJ65510:ABS65510 ALF65510:ALO65510 AVB65510:AVK65510 BEX65510:BFG65510 BOT65510:BPC65510 BYP65510:BYY65510 CIL65510:CIU65510 CSH65510:CSQ65510 DCD65510:DCM65510 DLZ65510:DMI65510 DVV65510:DWE65510 EFR65510:EGA65510 EPN65510:EPW65510 EZJ65510:EZS65510 FJF65510:FJO65510 FTB65510:FTK65510 GCX65510:GDG65510 GMT65510:GNC65510 GWP65510:GWY65510 HGL65510:HGU65510 HQH65510:HQQ65510 IAD65510:IAM65510 IJZ65510:IKI65510 ITV65510:IUE65510 JDR65510:JEA65510 JNN65510:JNW65510 JXJ65510:JXS65510 KHF65510:KHO65510 KRB65510:KRK65510 LAX65510:LBG65510 LKT65510:LLC65510 LUP65510:LUY65510 MEL65510:MEU65510 MOH65510:MOQ65510 MYD65510:MYM65510 NHZ65510:NII65510 NRV65510:NSE65510 OBR65510:OCA65510 OLN65510:OLW65510 OVJ65510:OVS65510 PFF65510:PFO65510 PPB65510:PPK65510 PYX65510:PZG65510 QIT65510:QJC65510 QSP65510:QSY65510 RCL65510:RCU65510 RMH65510:RMQ65510 RWD65510:RWM65510 SFZ65510:SGI65510 SPV65510:SQE65510 SZR65510:TAA65510 TJN65510:TJW65510 TTJ65510:TTS65510 UDF65510:UDO65510 UNB65510:UNK65510 UWX65510:UXG65510 VGT65510:VHC65510 VQP65510:VQY65510 WAL65510:WAU65510 WKH65510:WKQ65510 WUD65510:WUM65510 HR131046:IA131046 RN131046:RW131046 ABJ131046:ABS131046 ALF131046:ALO131046 AVB131046:AVK131046 BEX131046:BFG131046 BOT131046:BPC131046 BYP131046:BYY131046 CIL131046:CIU131046 CSH131046:CSQ131046 DCD131046:DCM131046 DLZ131046:DMI131046 DVV131046:DWE131046 EFR131046:EGA131046 EPN131046:EPW131046 EZJ131046:EZS131046 FJF131046:FJO131046 FTB131046:FTK131046 GCX131046:GDG131046 GMT131046:GNC131046 GWP131046:GWY131046 HGL131046:HGU131046 HQH131046:HQQ131046 IAD131046:IAM131046 IJZ131046:IKI131046 ITV131046:IUE131046 JDR131046:JEA131046 JNN131046:JNW131046 JXJ131046:JXS131046 KHF131046:KHO131046 KRB131046:KRK131046 LAX131046:LBG131046 LKT131046:LLC131046 LUP131046:LUY131046 MEL131046:MEU131046 MOH131046:MOQ131046 MYD131046:MYM131046 NHZ131046:NII131046 NRV131046:NSE131046 OBR131046:OCA131046 OLN131046:OLW131046 OVJ131046:OVS131046 PFF131046:PFO131046 PPB131046:PPK131046 PYX131046:PZG131046 QIT131046:QJC131046 QSP131046:QSY131046 RCL131046:RCU131046 RMH131046:RMQ131046 RWD131046:RWM131046 SFZ131046:SGI131046 SPV131046:SQE131046 SZR131046:TAA131046 TJN131046:TJW131046 TTJ131046:TTS131046 UDF131046:UDO131046 UNB131046:UNK131046 UWX131046:UXG131046 VGT131046:VHC131046 VQP131046:VQY131046 WAL131046:WAU131046 WKH131046:WKQ131046 WUD131046:WUM131046 HR196582:IA196582 RN196582:RW196582 ABJ196582:ABS196582 ALF196582:ALO196582 AVB196582:AVK196582 BEX196582:BFG196582 BOT196582:BPC196582 BYP196582:BYY196582 CIL196582:CIU196582 CSH196582:CSQ196582 DCD196582:DCM196582 DLZ196582:DMI196582 DVV196582:DWE196582 EFR196582:EGA196582 EPN196582:EPW196582 EZJ196582:EZS196582 FJF196582:FJO196582 FTB196582:FTK196582 GCX196582:GDG196582 GMT196582:GNC196582 GWP196582:GWY196582 HGL196582:HGU196582 HQH196582:HQQ196582 IAD196582:IAM196582 IJZ196582:IKI196582 ITV196582:IUE196582 JDR196582:JEA196582 JNN196582:JNW196582 JXJ196582:JXS196582 KHF196582:KHO196582 KRB196582:KRK196582 LAX196582:LBG196582 LKT196582:LLC196582 LUP196582:LUY196582 MEL196582:MEU196582 MOH196582:MOQ196582 MYD196582:MYM196582 NHZ196582:NII196582 NRV196582:NSE196582 OBR196582:OCA196582 OLN196582:OLW196582 OVJ196582:OVS196582 PFF196582:PFO196582 PPB196582:PPK196582 PYX196582:PZG196582 QIT196582:QJC196582 QSP196582:QSY196582 RCL196582:RCU196582 RMH196582:RMQ196582 RWD196582:RWM196582 SFZ196582:SGI196582 SPV196582:SQE196582 SZR196582:TAA196582 TJN196582:TJW196582 TTJ196582:TTS196582 UDF196582:UDO196582 UNB196582:UNK196582 UWX196582:UXG196582 VGT196582:VHC196582 VQP196582:VQY196582 WAL196582:WAU196582 WKH196582:WKQ196582 WUD196582:WUM196582 HR262118:IA262118 RN262118:RW262118 ABJ262118:ABS262118 ALF262118:ALO262118 AVB262118:AVK262118 BEX262118:BFG262118 BOT262118:BPC262118 BYP262118:BYY262118 CIL262118:CIU262118 CSH262118:CSQ262118 DCD262118:DCM262118 DLZ262118:DMI262118 DVV262118:DWE262118 EFR262118:EGA262118 EPN262118:EPW262118 EZJ262118:EZS262118 FJF262118:FJO262118 FTB262118:FTK262118 GCX262118:GDG262118 GMT262118:GNC262118 GWP262118:GWY262118 HGL262118:HGU262118 HQH262118:HQQ262118 IAD262118:IAM262118 IJZ262118:IKI262118 ITV262118:IUE262118 JDR262118:JEA262118 JNN262118:JNW262118 JXJ262118:JXS262118 KHF262118:KHO262118 KRB262118:KRK262118 LAX262118:LBG262118 LKT262118:LLC262118 LUP262118:LUY262118 MEL262118:MEU262118 MOH262118:MOQ262118 MYD262118:MYM262118 NHZ262118:NII262118 NRV262118:NSE262118 OBR262118:OCA262118 OLN262118:OLW262118 OVJ262118:OVS262118 PFF262118:PFO262118 PPB262118:PPK262118 PYX262118:PZG262118 QIT262118:QJC262118 QSP262118:QSY262118 RCL262118:RCU262118 RMH262118:RMQ262118 RWD262118:RWM262118 SFZ262118:SGI262118 SPV262118:SQE262118 SZR262118:TAA262118 TJN262118:TJW262118 TTJ262118:TTS262118 UDF262118:UDO262118 UNB262118:UNK262118 UWX262118:UXG262118 VGT262118:VHC262118 VQP262118:VQY262118 WAL262118:WAU262118 WKH262118:WKQ262118 WUD262118:WUM262118 HR327654:IA327654 RN327654:RW327654 ABJ327654:ABS327654 ALF327654:ALO327654 AVB327654:AVK327654 BEX327654:BFG327654 BOT327654:BPC327654 BYP327654:BYY327654 CIL327654:CIU327654 CSH327654:CSQ327654 DCD327654:DCM327654 DLZ327654:DMI327654 DVV327654:DWE327654 EFR327654:EGA327654 EPN327654:EPW327654 EZJ327654:EZS327654 FJF327654:FJO327654 FTB327654:FTK327654 GCX327654:GDG327654 GMT327654:GNC327654 GWP327654:GWY327654 HGL327654:HGU327654 HQH327654:HQQ327654 IAD327654:IAM327654 IJZ327654:IKI327654 ITV327654:IUE327654 JDR327654:JEA327654 JNN327654:JNW327654 JXJ327654:JXS327654 KHF327654:KHO327654 KRB327654:KRK327654 LAX327654:LBG327654 LKT327654:LLC327654 LUP327654:LUY327654 MEL327654:MEU327654 MOH327654:MOQ327654 MYD327654:MYM327654 NHZ327654:NII327654 NRV327654:NSE327654 OBR327654:OCA327654 OLN327654:OLW327654 OVJ327654:OVS327654 PFF327654:PFO327654 PPB327654:PPK327654 PYX327654:PZG327654 QIT327654:QJC327654 QSP327654:QSY327654 RCL327654:RCU327654 RMH327654:RMQ327654 RWD327654:RWM327654 SFZ327654:SGI327654 SPV327654:SQE327654 SZR327654:TAA327654 TJN327654:TJW327654 TTJ327654:TTS327654 UDF327654:UDO327654 UNB327654:UNK327654 UWX327654:UXG327654 VGT327654:VHC327654 VQP327654:VQY327654 WAL327654:WAU327654 WKH327654:WKQ327654 WUD327654:WUM327654 HR393190:IA393190 RN393190:RW393190 ABJ393190:ABS393190 ALF393190:ALO393190 AVB393190:AVK393190 BEX393190:BFG393190 BOT393190:BPC393190 BYP393190:BYY393190 CIL393190:CIU393190 CSH393190:CSQ393190 DCD393190:DCM393190 DLZ393190:DMI393190 DVV393190:DWE393190 EFR393190:EGA393190 EPN393190:EPW393190 EZJ393190:EZS393190 FJF393190:FJO393190 FTB393190:FTK393190 GCX393190:GDG393190 GMT393190:GNC393190 GWP393190:GWY393190 HGL393190:HGU393190 HQH393190:HQQ393190 IAD393190:IAM393190 IJZ393190:IKI393190 ITV393190:IUE393190 JDR393190:JEA393190 JNN393190:JNW393190 JXJ393190:JXS393190 KHF393190:KHO393190 KRB393190:KRK393190 LAX393190:LBG393190 LKT393190:LLC393190 LUP393190:LUY393190 MEL393190:MEU393190 MOH393190:MOQ393190 MYD393190:MYM393190 NHZ393190:NII393190 NRV393190:NSE393190 OBR393190:OCA393190 OLN393190:OLW393190 OVJ393190:OVS393190 PFF393190:PFO393190 PPB393190:PPK393190 PYX393190:PZG393190 QIT393190:QJC393190 QSP393190:QSY393190 RCL393190:RCU393190 RMH393190:RMQ393190 RWD393190:RWM393190 SFZ393190:SGI393190 SPV393190:SQE393190 SZR393190:TAA393190 TJN393190:TJW393190 TTJ393190:TTS393190 UDF393190:UDO393190 UNB393190:UNK393190 UWX393190:UXG393190 VGT393190:VHC393190 VQP393190:VQY393190 WAL393190:WAU393190 WKH393190:WKQ393190 WUD393190:WUM393190 HR458726:IA458726 RN458726:RW458726 ABJ458726:ABS458726 ALF458726:ALO458726 AVB458726:AVK458726 BEX458726:BFG458726 BOT458726:BPC458726 BYP458726:BYY458726 CIL458726:CIU458726 CSH458726:CSQ458726 DCD458726:DCM458726 DLZ458726:DMI458726 DVV458726:DWE458726 EFR458726:EGA458726 EPN458726:EPW458726 EZJ458726:EZS458726 FJF458726:FJO458726 FTB458726:FTK458726 GCX458726:GDG458726 GMT458726:GNC458726 GWP458726:GWY458726 HGL458726:HGU458726 HQH458726:HQQ458726 IAD458726:IAM458726 IJZ458726:IKI458726 ITV458726:IUE458726 JDR458726:JEA458726 JNN458726:JNW458726 JXJ458726:JXS458726 KHF458726:KHO458726 KRB458726:KRK458726 LAX458726:LBG458726 LKT458726:LLC458726 LUP458726:LUY458726 MEL458726:MEU458726 MOH458726:MOQ458726 MYD458726:MYM458726 NHZ458726:NII458726 NRV458726:NSE458726 OBR458726:OCA458726 OLN458726:OLW458726 OVJ458726:OVS458726 PFF458726:PFO458726 PPB458726:PPK458726 PYX458726:PZG458726 QIT458726:QJC458726 QSP458726:QSY458726 RCL458726:RCU458726 RMH458726:RMQ458726 RWD458726:RWM458726 SFZ458726:SGI458726 SPV458726:SQE458726 SZR458726:TAA458726 TJN458726:TJW458726 TTJ458726:TTS458726 UDF458726:UDO458726 UNB458726:UNK458726 UWX458726:UXG458726 VGT458726:VHC458726 VQP458726:VQY458726 WAL458726:WAU458726 WKH458726:WKQ458726 WUD458726:WUM458726 HR524262:IA524262 RN524262:RW524262 ABJ524262:ABS524262 ALF524262:ALO524262 AVB524262:AVK524262 BEX524262:BFG524262 BOT524262:BPC524262 BYP524262:BYY524262 CIL524262:CIU524262 CSH524262:CSQ524262 DCD524262:DCM524262 DLZ524262:DMI524262 DVV524262:DWE524262 EFR524262:EGA524262 EPN524262:EPW524262 EZJ524262:EZS524262 FJF524262:FJO524262 FTB524262:FTK524262 GCX524262:GDG524262 GMT524262:GNC524262 GWP524262:GWY524262 HGL524262:HGU524262 HQH524262:HQQ524262 IAD524262:IAM524262 IJZ524262:IKI524262 ITV524262:IUE524262 JDR524262:JEA524262 JNN524262:JNW524262 JXJ524262:JXS524262 KHF524262:KHO524262 KRB524262:KRK524262 LAX524262:LBG524262 LKT524262:LLC524262 LUP524262:LUY524262 MEL524262:MEU524262 MOH524262:MOQ524262 MYD524262:MYM524262 NHZ524262:NII524262 NRV524262:NSE524262 OBR524262:OCA524262 OLN524262:OLW524262 OVJ524262:OVS524262 PFF524262:PFO524262 PPB524262:PPK524262 PYX524262:PZG524262 QIT524262:QJC524262 QSP524262:QSY524262 RCL524262:RCU524262 RMH524262:RMQ524262 RWD524262:RWM524262 SFZ524262:SGI524262 SPV524262:SQE524262 SZR524262:TAA524262 TJN524262:TJW524262 TTJ524262:TTS524262 UDF524262:UDO524262 UNB524262:UNK524262 UWX524262:UXG524262 VGT524262:VHC524262 VQP524262:VQY524262 WAL524262:WAU524262 WKH524262:WKQ524262 WUD524262:WUM524262 HR589798:IA589798 RN589798:RW589798 ABJ589798:ABS589798 ALF589798:ALO589798 AVB589798:AVK589798 BEX589798:BFG589798 BOT589798:BPC589798 BYP589798:BYY589798 CIL589798:CIU589798 CSH589798:CSQ589798 DCD589798:DCM589798 DLZ589798:DMI589798 DVV589798:DWE589798 EFR589798:EGA589798 EPN589798:EPW589798 EZJ589798:EZS589798 FJF589798:FJO589798 FTB589798:FTK589798 GCX589798:GDG589798 GMT589798:GNC589798 GWP589798:GWY589798 HGL589798:HGU589798 HQH589798:HQQ589798 IAD589798:IAM589798 IJZ589798:IKI589798 ITV589798:IUE589798 JDR589798:JEA589798 JNN589798:JNW589798 JXJ589798:JXS589798 KHF589798:KHO589798 KRB589798:KRK589798 LAX589798:LBG589798 LKT589798:LLC589798 LUP589798:LUY589798 MEL589798:MEU589798 MOH589798:MOQ589798 MYD589798:MYM589798 NHZ589798:NII589798 NRV589798:NSE589798 OBR589798:OCA589798 OLN589798:OLW589798 OVJ589798:OVS589798 PFF589798:PFO589798 PPB589798:PPK589798 PYX589798:PZG589798 QIT589798:QJC589798 QSP589798:QSY589798 RCL589798:RCU589798 RMH589798:RMQ589798 RWD589798:RWM589798 SFZ589798:SGI589798 SPV589798:SQE589798 SZR589798:TAA589798 TJN589798:TJW589798 TTJ589798:TTS589798 UDF589798:UDO589798 UNB589798:UNK589798 UWX589798:UXG589798 VGT589798:VHC589798 VQP589798:VQY589798 WAL589798:WAU589798 WKH589798:WKQ589798 WUD589798:WUM589798 HR655334:IA655334 RN655334:RW655334 ABJ655334:ABS655334 ALF655334:ALO655334 AVB655334:AVK655334 BEX655334:BFG655334 BOT655334:BPC655334 BYP655334:BYY655334 CIL655334:CIU655334 CSH655334:CSQ655334 DCD655334:DCM655334 DLZ655334:DMI655334 DVV655334:DWE655334 EFR655334:EGA655334 EPN655334:EPW655334 EZJ655334:EZS655334 FJF655334:FJO655334 FTB655334:FTK655334 GCX655334:GDG655334 GMT655334:GNC655334 GWP655334:GWY655334 HGL655334:HGU655334 HQH655334:HQQ655334 IAD655334:IAM655334 IJZ655334:IKI655334 ITV655334:IUE655334 JDR655334:JEA655334 JNN655334:JNW655334 JXJ655334:JXS655334 KHF655334:KHO655334 KRB655334:KRK655334 LAX655334:LBG655334 LKT655334:LLC655334 LUP655334:LUY655334 MEL655334:MEU655334 MOH655334:MOQ655334 MYD655334:MYM655334 NHZ655334:NII655334 NRV655334:NSE655334 OBR655334:OCA655334 OLN655334:OLW655334 OVJ655334:OVS655334 PFF655334:PFO655334 PPB655334:PPK655334 PYX655334:PZG655334 QIT655334:QJC655334 QSP655334:QSY655334 RCL655334:RCU655334 RMH655334:RMQ655334 RWD655334:RWM655334 SFZ655334:SGI655334 SPV655334:SQE655334 SZR655334:TAA655334 TJN655334:TJW655334 TTJ655334:TTS655334 UDF655334:UDO655334 UNB655334:UNK655334 UWX655334:UXG655334 VGT655334:VHC655334 VQP655334:VQY655334 WAL655334:WAU655334 WKH655334:WKQ655334 WUD655334:WUM655334 HR720870:IA720870 RN720870:RW720870 ABJ720870:ABS720870 ALF720870:ALO720870 AVB720870:AVK720870 BEX720870:BFG720870 BOT720870:BPC720870 BYP720870:BYY720870 CIL720870:CIU720870 CSH720870:CSQ720870 DCD720870:DCM720870 DLZ720870:DMI720870 DVV720870:DWE720870 EFR720870:EGA720870 EPN720870:EPW720870 EZJ720870:EZS720870 FJF720870:FJO720870 FTB720870:FTK720870 GCX720870:GDG720870 GMT720870:GNC720870 GWP720870:GWY720870 HGL720870:HGU720870 HQH720870:HQQ720870 IAD720870:IAM720870 IJZ720870:IKI720870 ITV720870:IUE720870 JDR720870:JEA720870 JNN720870:JNW720870 JXJ720870:JXS720870 KHF720870:KHO720870 KRB720870:KRK720870 LAX720870:LBG720870 LKT720870:LLC720870 LUP720870:LUY720870 MEL720870:MEU720870 MOH720870:MOQ720870 MYD720870:MYM720870 NHZ720870:NII720870 NRV720870:NSE720870 OBR720870:OCA720870 OLN720870:OLW720870 OVJ720870:OVS720870 PFF720870:PFO720870 PPB720870:PPK720870 PYX720870:PZG720870 QIT720870:QJC720870 QSP720870:QSY720870 RCL720870:RCU720870 RMH720870:RMQ720870 RWD720870:RWM720870 SFZ720870:SGI720870 SPV720870:SQE720870 SZR720870:TAA720870 TJN720870:TJW720870 TTJ720870:TTS720870 UDF720870:UDO720870 UNB720870:UNK720870 UWX720870:UXG720870 VGT720870:VHC720870 VQP720870:VQY720870 WAL720870:WAU720870 WKH720870:WKQ720870 WUD720870:WUM720870 HR786406:IA786406 RN786406:RW786406 ABJ786406:ABS786406 ALF786406:ALO786406 AVB786406:AVK786406 BEX786406:BFG786406 BOT786406:BPC786406 BYP786406:BYY786406 CIL786406:CIU786406 CSH786406:CSQ786406 DCD786406:DCM786406 DLZ786406:DMI786406 DVV786406:DWE786406 EFR786406:EGA786406 EPN786406:EPW786406 EZJ786406:EZS786406 FJF786406:FJO786406 FTB786406:FTK786406 GCX786406:GDG786406 GMT786406:GNC786406 GWP786406:GWY786406 HGL786406:HGU786406 HQH786406:HQQ786406 IAD786406:IAM786406 IJZ786406:IKI786406 ITV786406:IUE786406 JDR786406:JEA786406 JNN786406:JNW786406 JXJ786406:JXS786406 KHF786406:KHO786406 KRB786406:KRK786406 LAX786406:LBG786406 LKT786406:LLC786406 LUP786406:LUY786406 MEL786406:MEU786406 MOH786406:MOQ786406 MYD786406:MYM786406 NHZ786406:NII786406 NRV786406:NSE786406 OBR786406:OCA786406 OLN786406:OLW786406 OVJ786406:OVS786406 PFF786406:PFO786406 PPB786406:PPK786406 PYX786406:PZG786406 QIT786406:QJC786406 QSP786406:QSY786406 RCL786406:RCU786406 RMH786406:RMQ786406 RWD786406:RWM786406 SFZ786406:SGI786406 SPV786406:SQE786406 SZR786406:TAA786406 TJN786406:TJW786406 TTJ786406:TTS786406 UDF786406:UDO786406 UNB786406:UNK786406 UWX786406:UXG786406 VGT786406:VHC786406 VQP786406:VQY786406 WAL786406:WAU786406 WKH786406:WKQ786406 WUD786406:WUM786406 HR851942:IA851942 RN851942:RW851942 ABJ851942:ABS851942 ALF851942:ALO851942 AVB851942:AVK851942 BEX851942:BFG851942 BOT851942:BPC851942 BYP851942:BYY851942 CIL851942:CIU851942 CSH851942:CSQ851942 DCD851942:DCM851942 DLZ851942:DMI851942 DVV851942:DWE851942 EFR851942:EGA851942 EPN851942:EPW851942 EZJ851942:EZS851942 FJF851942:FJO851942 FTB851942:FTK851942 GCX851942:GDG851942 GMT851942:GNC851942 GWP851942:GWY851942 HGL851942:HGU851942 HQH851942:HQQ851942 IAD851942:IAM851942 IJZ851942:IKI851942 ITV851942:IUE851942 JDR851942:JEA851942 JNN851942:JNW851942 JXJ851942:JXS851942 KHF851942:KHO851942 KRB851942:KRK851942 LAX851942:LBG851942 LKT851942:LLC851942 LUP851942:LUY851942 MEL851942:MEU851942 MOH851942:MOQ851942 MYD851942:MYM851942 NHZ851942:NII851942 NRV851942:NSE851942 OBR851942:OCA851942 OLN851942:OLW851942 OVJ851942:OVS851942 PFF851942:PFO851942 PPB851942:PPK851942 PYX851942:PZG851942 QIT851942:QJC851942 QSP851942:QSY851942 RCL851942:RCU851942 RMH851942:RMQ851942 RWD851942:RWM851942 SFZ851942:SGI851942 SPV851942:SQE851942 SZR851942:TAA851942 TJN851942:TJW851942 TTJ851942:TTS851942 UDF851942:UDO851942 UNB851942:UNK851942 UWX851942:UXG851942 VGT851942:VHC851942 VQP851942:VQY851942 WAL851942:WAU851942 WKH851942:WKQ851942 WUD851942:WUM851942 HR917478:IA917478 RN917478:RW917478 ABJ917478:ABS917478 ALF917478:ALO917478 AVB917478:AVK917478 BEX917478:BFG917478 BOT917478:BPC917478 BYP917478:BYY917478 CIL917478:CIU917478 CSH917478:CSQ917478 DCD917478:DCM917478 DLZ917478:DMI917478 DVV917478:DWE917478 EFR917478:EGA917478 EPN917478:EPW917478 EZJ917478:EZS917478 FJF917478:FJO917478 FTB917478:FTK917478 GCX917478:GDG917478 GMT917478:GNC917478 GWP917478:GWY917478 HGL917478:HGU917478 HQH917478:HQQ917478 IAD917478:IAM917478 IJZ917478:IKI917478 ITV917478:IUE917478 JDR917478:JEA917478 JNN917478:JNW917478 JXJ917478:JXS917478 KHF917478:KHO917478 KRB917478:KRK917478 LAX917478:LBG917478 LKT917478:LLC917478 LUP917478:LUY917478 MEL917478:MEU917478 MOH917478:MOQ917478 MYD917478:MYM917478 NHZ917478:NII917478 NRV917478:NSE917478 OBR917478:OCA917478 OLN917478:OLW917478 OVJ917478:OVS917478 PFF917478:PFO917478 PPB917478:PPK917478 PYX917478:PZG917478 QIT917478:QJC917478 QSP917478:QSY917478 RCL917478:RCU917478 RMH917478:RMQ917478 RWD917478:RWM917478 SFZ917478:SGI917478 SPV917478:SQE917478 SZR917478:TAA917478 TJN917478:TJW917478 TTJ917478:TTS917478 UDF917478:UDO917478 UNB917478:UNK917478 UWX917478:UXG917478 VGT917478:VHC917478 VQP917478:VQY917478 WAL917478:WAU917478 WKH917478:WKQ917478 WUD917478:WUM917478 HR983014:IA983014 RN983014:RW983014 ABJ983014:ABS983014 ALF983014:ALO983014 AVB983014:AVK983014 BEX983014:BFG983014 BOT983014:BPC983014 BYP983014:BYY983014 CIL983014:CIU983014 CSH983014:CSQ983014 DCD983014:DCM983014 DLZ983014:DMI983014 DVV983014:DWE983014 EFR983014:EGA983014 EPN983014:EPW983014 EZJ983014:EZS983014 FJF983014:FJO983014 FTB983014:FTK983014 GCX983014:GDG983014 GMT983014:GNC983014 GWP983014:GWY983014 HGL983014:HGU983014 HQH983014:HQQ983014 IAD983014:IAM983014 IJZ983014:IKI983014 ITV983014:IUE983014 JDR983014:JEA983014 JNN983014:JNW983014 JXJ983014:JXS983014 KHF983014:KHO983014 KRB983014:KRK983014 LAX983014:LBG983014 LKT983014:LLC983014 LUP983014:LUY983014 MEL983014:MEU983014 MOH983014:MOQ983014 MYD983014:MYM983014 NHZ983014:NII983014 NRV983014:NSE983014 OBR983014:OCA983014 OLN983014:OLW983014 OVJ983014:OVS983014 PFF983014:PFO983014 PPB983014:PPK983014 PYX983014:PZG983014 QIT983014:QJC983014 QSP983014:QSY983014 RCL983014:RCU983014 RMH983014:RMQ983014 RWD983014:RWM983014 SFZ983014:SGI983014 SPV983014:SQE983014 SZR983014:TAA983014 TJN983014:TJW983014 TTJ983014:TTS983014 UDF983014:UDO983014 UNB983014:UNK983014 UWX983014:UXG983014 VGT983014:VHC983014 VQP983014:VQY983014 WAL983014:WAU983014 WKH983014:WKQ983014 WUD983014:WUM983014">
      <formula1>-9.99999999999999E+29</formula1>
      <formula2>9.99999999999999E+31</formula2>
    </dataValidation>
    <dataValidation type="whole" allowBlank="1" showErrorMessage="1" errorTitle="Ошибка" error="Допускается ввод только целых чисел!" sqref="HR65508:IA65509 RN65508:RW65509 ABJ65508:ABS65509 ALF65508:ALO65509 AVB65508:AVK65509 BEX65508:BFG65509 BOT65508:BPC65509 BYP65508:BYY65509 CIL65508:CIU65509 CSH65508:CSQ65509 DCD65508:DCM65509 DLZ65508:DMI65509 DVV65508:DWE65509 EFR65508:EGA65509 EPN65508:EPW65509 EZJ65508:EZS65509 FJF65508:FJO65509 FTB65508:FTK65509 GCX65508:GDG65509 GMT65508:GNC65509 GWP65508:GWY65509 HGL65508:HGU65509 HQH65508:HQQ65509 IAD65508:IAM65509 IJZ65508:IKI65509 ITV65508:IUE65509 JDR65508:JEA65509 JNN65508:JNW65509 JXJ65508:JXS65509 KHF65508:KHO65509 KRB65508:KRK65509 LAX65508:LBG65509 LKT65508:LLC65509 LUP65508:LUY65509 MEL65508:MEU65509 MOH65508:MOQ65509 MYD65508:MYM65509 NHZ65508:NII65509 NRV65508:NSE65509 OBR65508:OCA65509 OLN65508:OLW65509 OVJ65508:OVS65509 PFF65508:PFO65509 PPB65508:PPK65509 PYX65508:PZG65509 QIT65508:QJC65509 QSP65508:QSY65509 RCL65508:RCU65509 RMH65508:RMQ65509 RWD65508:RWM65509 SFZ65508:SGI65509 SPV65508:SQE65509 SZR65508:TAA65509 TJN65508:TJW65509 TTJ65508:TTS65509 UDF65508:UDO65509 UNB65508:UNK65509 UWX65508:UXG65509 VGT65508:VHC65509 VQP65508:VQY65509 WAL65508:WAU65509 WKH65508:WKQ65509 WUD65508:WUM65509 HR131044:IA131045 RN131044:RW131045 ABJ131044:ABS131045 ALF131044:ALO131045 AVB131044:AVK131045 BEX131044:BFG131045 BOT131044:BPC131045 BYP131044:BYY131045 CIL131044:CIU131045 CSH131044:CSQ131045 DCD131044:DCM131045 DLZ131044:DMI131045 DVV131044:DWE131045 EFR131044:EGA131045 EPN131044:EPW131045 EZJ131044:EZS131045 FJF131044:FJO131045 FTB131044:FTK131045 GCX131044:GDG131045 GMT131044:GNC131045 GWP131044:GWY131045 HGL131044:HGU131045 HQH131044:HQQ131045 IAD131044:IAM131045 IJZ131044:IKI131045 ITV131044:IUE131045 JDR131044:JEA131045 JNN131044:JNW131045 JXJ131044:JXS131045 KHF131044:KHO131045 KRB131044:KRK131045 LAX131044:LBG131045 LKT131044:LLC131045 LUP131044:LUY131045 MEL131044:MEU131045 MOH131044:MOQ131045 MYD131044:MYM131045 NHZ131044:NII131045 NRV131044:NSE131045 OBR131044:OCA131045 OLN131044:OLW131045 OVJ131044:OVS131045 PFF131044:PFO131045 PPB131044:PPK131045 PYX131044:PZG131045 QIT131044:QJC131045 QSP131044:QSY131045 RCL131044:RCU131045 RMH131044:RMQ131045 RWD131044:RWM131045 SFZ131044:SGI131045 SPV131044:SQE131045 SZR131044:TAA131045 TJN131044:TJW131045 TTJ131044:TTS131045 UDF131044:UDO131045 UNB131044:UNK131045 UWX131044:UXG131045 VGT131044:VHC131045 VQP131044:VQY131045 WAL131044:WAU131045 WKH131044:WKQ131045 WUD131044:WUM131045 HR196580:IA196581 RN196580:RW196581 ABJ196580:ABS196581 ALF196580:ALO196581 AVB196580:AVK196581 BEX196580:BFG196581 BOT196580:BPC196581 BYP196580:BYY196581 CIL196580:CIU196581 CSH196580:CSQ196581 DCD196580:DCM196581 DLZ196580:DMI196581 DVV196580:DWE196581 EFR196580:EGA196581 EPN196580:EPW196581 EZJ196580:EZS196581 FJF196580:FJO196581 FTB196580:FTK196581 GCX196580:GDG196581 GMT196580:GNC196581 GWP196580:GWY196581 HGL196580:HGU196581 HQH196580:HQQ196581 IAD196580:IAM196581 IJZ196580:IKI196581 ITV196580:IUE196581 JDR196580:JEA196581 JNN196580:JNW196581 JXJ196580:JXS196581 KHF196580:KHO196581 KRB196580:KRK196581 LAX196580:LBG196581 LKT196580:LLC196581 LUP196580:LUY196581 MEL196580:MEU196581 MOH196580:MOQ196581 MYD196580:MYM196581 NHZ196580:NII196581 NRV196580:NSE196581 OBR196580:OCA196581 OLN196580:OLW196581 OVJ196580:OVS196581 PFF196580:PFO196581 PPB196580:PPK196581 PYX196580:PZG196581 QIT196580:QJC196581 QSP196580:QSY196581 RCL196580:RCU196581 RMH196580:RMQ196581 RWD196580:RWM196581 SFZ196580:SGI196581 SPV196580:SQE196581 SZR196580:TAA196581 TJN196580:TJW196581 TTJ196580:TTS196581 UDF196580:UDO196581 UNB196580:UNK196581 UWX196580:UXG196581 VGT196580:VHC196581 VQP196580:VQY196581 WAL196580:WAU196581 WKH196580:WKQ196581 WUD196580:WUM196581 HR262116:IA262117 RN262116:RW262117 ABJ262116:ABS262117 ALF262116:ALO262117 AVB262116:AVK262117 BEX262116:BFG262117 BOT262116:BPC262117 BYP262116:BYY262117 CIL262116:CIU262117 CSH262116:CSQ262117 DCD262116:DCM262117 DLZ262116:DMI262117 DVV262116:DWE262117 EFR262116:EGA262117 EPN262116:EPW262117 EZJ262116:EZS262117 FJF262116:FJO262117 FTB262116:FTK262117 GCX262116:GDG262117 GMT262116:GNC262117 GWP262116:GWY262117 HGL262116:HGU262117 HQH262116:HQQ262117 IAD262116:IAM262117 IJZ262116:IKI262117 ITV262116:IUE262117 JDR262116:JEA262117 JNN262116:JNW262117 JXJ262116:JXS262117 KHF262116:KHO262117 KRB262116:KRK262117 LAX262116:LBG262117 LKT262116:LLC262117 LUP262116:LUY262117 MEL262116:MEU262117 MOH262116:MOQ262117 MYD262116:MYM262117 NHZ262116:NII262117 NRV262116:NSE262117 OBR262116:OCA262117 OLN262116:OLW262117 OVJ262116:OVS262117 PFF262116:PFO262117 PPB262116:PPK262117 PYX262116:PZG262117 QIT262116:QJC262117 QSP262116:QSY262117 RCL262116:RCU262117 RMH262116:RMQ262117 RWD262116:RWM262117 SFZ262116:SGI262117 SPV262116:SQE262117 SZR262116:TAA262117 TJN262116:TJW262117 TTJ262116:TTS262117 UDF262116:UDO262117 UNB262116:UNK262117 UWX262116:UXG262117 VGT262116:VHC262117 VQP262116:VQY262117 WAL262116:WAU262117 WKH262116:WKQ262117 WUD262116:WUM262117 HR327652:IA327653 RN327652:RW327653 ABJ327652:ABS327653 ALF327652:ALO327653 AVB327652:AVK327653 BEX327652:BFG327653 BOT327652:BPC327653 BYP327652:BYY327653 CIL327652:CIU327653 CSH327652:CSQ327653 DCD327652:DCM327653 DLZ327652:DMI327653 DVV327652:DWE327653 EFR327652:EGA327653 EPN327652:EPW327653 EZJ327652:EZS327653 FJF327652:FJO327653 FTB327652:FTK327653 GCX327652:GDG327653 GMT327652:GNC327653 GWP327652:GWY327653 HGL327652:HGU327653 HQH327652:HQQ327653 IAD327652:IAM327653 IJZ327652:IKI327653 ITV327652:IUE327653 JDR327652:JEA327653 JNN327652:JNW327653 JXJ327652:JXS327653 KHF327652:KHO327653 KRB327652:KRK327653 LAX327652:LBG327653 LKT327652:LLC327653 LUP327652:LUY327653 MEL327652:MEU327653 MOH327652:MOQ327653 MYD327652:MYM327653 NHZ327652:NII327653 NRV327652:NSE327653 OBR327652:OCA327653 OLN327652:OLW327653 OVJ327652:OVS327653 PFF327652:PFO327653 PPB327652:PPK327653 PYX327652:PZG327653 QIT327652:QJC327653 QSP327652:QSY327653 RCL327652:RCU327653 RMH327652:RMQ327653 RWD327652:RWM327653 SFZ327652:SGI327653 SPV327652:SQE327653 SZR327652:TAA327653 TJN327652:TJW327653 TTJ327652:TTS327653 UDF327652:UDO327653 UNB327652:UNK327653 UWX327652:UXG327653 VGT327652:VHC327653 VQP327652:VQY327653 WAL327652:WAU327653 WKH327652:WKQ327653 WUD327652:WUM327653 HR393188:IA393189 RN393188:RW393189 ABJ393188:ABS393189 ALF393188:ALO393189 AVB393188:AVK393189 BEX393188:BFG393189 BOT393188:BPC393189 BYP393188:BYY393189 CIL393188:CIU393189 CSH393188:CSQ393189 DCD393188:DCM393189 DLZ393188:DMI393189 DVV393188:DWE393189 EFR393188:EGA393189 EPN393188:EPW393189 EZJ393188:EZS393189 FJF393188:FJO393189 FTB393188:FTK393189 GCX393188:GDG393189 GMT393188:GNC393189 GWP393188:GWY393189 HGL393188:HGU393189 HQH393188:HQQ393189 IAD393188:IAM393189 IJZ393188:IKI393189 ITV393188:IUE393189 JDR393188:JEA393189 JNN393188:JNW393189 JXJ393188:JXS393189 KHF393188:KHO393189 KRB393188:KRK393189 LAX393188:LBG393189 LKT393188:LLC393189 LUP393188:LUY393189 MEL393188:MEU393189 MOH393188:MOQ393189 MYD393188:MYM393189 NHZ393188:NII393189 NRV393188:NSE393189 OBR393188:OCA393189 OLN393188:OLW393189 OVJ393188:OVS393189 PFF393188:PFO393189 PPB393188:PPK393189 PYX393188:PZG393189 QIT393188:QJC393189 QSP393188:QSY393189 RCL393188:RCU393189 RMH393188:RMQ393189 RWD393188:RWM393189 SFZ393188:SGI393189 SPV393188:SQE393189 SZR393188:TAA393189 TJN393188:TJW393189 TTJ393188:TTS393189 UDF393188:UDO393189 UNB393188:UNK393189 UWX393188:UXG393189 VGT393188:VHC393189 VQP393188:VQY393189 WAL393188:WAU393189 WKH393188:WKQ393189 WUD393188:WUM393189 HR458724:IA458725 RN458724:RW458725 ABJ458724:ABS458725 ALF458724:ALO458725 AVB458724:AVK458725 BEX458724:BFG458725 BOT458724:BPC458725 BYP458724:BYY458725 CIL458724:CIU458725 CSH458724:CSQ458725 DCD458724:DCM458725 DLZ458724:DMI458725 DVV458724:DWE458725 EFR458724:EGA458725 EPN458724:EPW458725 EZJ458724:EZS458725 FJF458724:FJO458725 FTB458724:FTK458725 GCX458724:GDG458725 GMT458724:GNC458725 GWP458724:GWY458725 HGL458724:HGU458725 HQH458724:HQQ458725 IAD458724:IAM458725 IJZ458724:IKI458725 ITV458724:IUE458725 JDR458724:JEA458725 JNN458724:JNW458725 JXJ458724:JXS458725 KHF458724:KHO458725 KRB458724:KRK458725 LAX458724:LBG458725 LKT458724:LLC458725 LUP458724:LUY458725 MEL458724:MEU458725 MOH458724:MOQ458725 MYD458724:MYM458725 NHZ458724:NII458725 NRV458724:NSE458725 OBR458724:OCA458725 OLN458724:OLW458725 OVJ458724:OVS458725 PFF458724:PFO458725 PPB458724:PPK458725 PYX458724:PZG458725 QIT458724:QJC458725 QSP458724:QSY458725 RCL458724:RCU458725 RMH458724:RMQ458725 RWD458724:RWM458725 SFZ458724:SGI458725 SPV458724:SQE458725 SZR458724:TAA458725 TJN458724:TJW458725 TTJ458724:TTS458725 UDF458724:UDO458725 UNB458724:UNK458725 UWX458724:UXG458725 VGT458724:VHC458725 VQP458724:VQY458725 WAL458724:WAU458725 WKH458724:WKQ458725 WUD458724:WUM458725 HR524260:IA524261 RN524260:RW524261 ABJ524260:ABS524261 ALF524260:ALO524261 AVB524260:AVK524261 BEX524260:BFG524261 BOT524260:BPC524261 BYP524260:BYY524261 CIL524260:CIU524261 CSH524260:CSQ524261 DCD524260:DCM524261 DLZ524260:DMI524261 DVV524260:DWE524261 EFR524260:EGA524261 EPN524260:EPW524261 EZJ524260:EZS524261 FJF524260:FJO524261 FTB524260:FTK524261 GCX524260:GDG524261 GMT524260:GNC524261 GWP524260:GWY524261 HGL524260:HGU524261 HQH524260:HQQ524261 IAD524260:IAM524261 IJZ524260:IKI524261 ITV524260:IUE524261 JDR524260:JEA524261 JNN524260:JNW524261 JXJ524260:JXS524261 KHF524260:KHO524261 KRB524260:KRK524261 LAX524260:LBG524261 LKT524260:LLC524261 LUP524260:LUY524261 MEL524260:MEU524261 MOH524260:MOQ524261 MYD524260:MYM524261 NHZ524260:NII524261 NRV524260:NSE524261 OBR524260:OCA524261 OLN524260:OLW524261 OVJ524260:OVS524261 PFF524260:PFO524261 PPB524260:PPK524261 PYX524260:PZG524261 QIT524260:QJC524261 QSP524260:QSY524261 RCL524260:RCU524261 RMH524260:RMQ524261 RWD524260:RWM524261 SFZ524260:SGI524261 SPV524260:SQE524261 SZR524260:TAA524261 TJN524260:TJW524261 TTJ524260:TTS524261 UDF524260:UDO524261 UNB524260:UNK524261 UWX524260:UXG524261 VGT524260:VHC524261 VQP524260:VQY524261 WAL524260:WAU524261 WKH524260:WKQ524261 WUD524260:WUM524261 HR589796:IA589797 RN589796:RW589797 ABJ589796:ABS589797 ALF589796:ALO589797 AVB589796:AVK589797 BEX589796:BFG589797 BOT589796:BPC589797 BYP589796:BYY589797 CIL589796:CIU589797 CSH589796:CSQ589797 DCD589796:DCM589797 DLZ589796:DMI589797 DVV589796:DWE589797 EFR589796:EGA589797 EPN589796:EPW589797 EZJ589796:EZS589797 FJF589796:FJO589797 FTB589796:FTK589797 GCX589796:GDG589797 GMT589796:GNC589797 GWP589796:GWY589797 HGL589796:HGU589797 HQH589796:HQQ589797 IAD589796:IAM589797 IJZ589796:IKI589797 ITV589796:IUE589797 JDR589796:JEA589797 JNN589796:JNW589797 JXJ589796:JXS589797 KHF589796:KHO589797 KRB589796:KRK589797 LAX589796:LBG589797 LKT589796:LLC589797 LUP589796:LUY589797 MEL589796:MEU589797 MOH589796:MOQ589797 MYD589796:MYM589797 NHZ589796:NII589797 NRV589796:NSE589797 OBR589796:OCA589797 OLN589796:OLW589797 OVJ589796:OVS589797 PFF589796:PFO589797 PPB589796:PPK589797 PYX589796:PZG589797 QIT589796:QJC589797 QSP589796:QSY589797 RCL589796:RCU589797 RMH589796:RMQ589797 RWD589796:RWM589797 SFZ589796:SGI589797 SPV589796:SQE589797 SZR589796:TAA589797 TJN589796:TJW589797 TTJ589796:TTS589797 UDF589796:UDO589797 UNB589796:UNK589797 UWX589796:UXG589797 VGT589796:VHC589797 VQP589796:VQY589797 WAL589796:WAU589797 WKH589796:WKQ589797 WUD589796:WUM589797 HR655332:IA655333 RN655332:RW655333 ABJ655332:ABS655333 ALF655332:ALO655333 AVB655332:AVK655333 BEX655332:BFG655333 BOT655332:BPC655333 BYP655332:BYY655333 CIL655332:CIU655333 CSH655332:CSQ655333 DCD655332:DCM655333 DLZ655332:DMI655333 DVV655332:DWE655333 EFR655332:EGA655333 EPN655332:EPW655333 EZJ655332:EZS655333 FJF655332:FJO655333 FTB655332:FTK655333 GCX655332:GDG655333 GMT655332:GNC655333 GWP655332:GWY655333 HGL655332:HGU655333 HQH655332:HQQ655333 IAD655332:IAM655333 IJZ655332:IKI655333 ITV655332:IUE655333 JDR655332:JEA655333 JNN655332:JNW655333 JXJ655332:JXS655333 KHF655332:KHO655333 KRB655332:KRK655333 LAX655332:LBG655333 LKT655332:LLC655333 LUP655332:LUY655333 MEL655332:MEU655333 MOH655332:MOQ655333 MYD655332:MYM655333 NHZ655332:NII655333 NRV655332:NSE655333 OBR655332:OCA655333 OLN655332:OLW655333 OVJ655332:OVS655333 PFF655332:PFO655333 PPB655332:PPK655333 PYX655332:PZG655333 QIT655332:QJC655333 QSP655332:QSY655333 RCL655332:RCU655333 RMH655332:RMQ655333 RWD655332:RWM655333 SFZ655332:SGI655333 SPV655332:SQE655333 SZR655332:TAA655333 TJN655332:TJW655333 TTJ655332:TTS655333 UDF655332:UDO655333 UNB655332:UNK655333 UWX655332:UXG655333 VGT655332:VHC655333 VQP655332:VQY655333 WAL655332:WAU655333 WKH655332:WKQ655333 WUD655332:WUM655333 HR720868:IA720869 RN720868:RW720869 ABJ720868:ABS720869 ALF720868:ALO720869 AVB720868:AVK720869 BEX720868:BFG720869 BOT720868:BPC720869 BYP720868:BYY720869 CIL720868:CIU720869 CSH720868:CSQ720869 DCD720868:DCM720869 DLZ720868:DMI720869 DVV720868:DWE720869 EFR720868:EGA720869 EPN720868:EPW720869 EZJ720868:EZS720869 FJF720868:FJO720869 FTB720868:FTK720869 GCX720868:GDG720869 GMT720868:GNC720869 GWP720868:GWY720869 HGL720868:HGU720869 HQH720868:HQQ720869 IAD720868:IAM720869 IJZ720868:IKI720869 ITV720868:IUE720869 JDR720868:JEA720869 JNN720868:JNW720869 JXJ720868:JXS720869 KHF720868:KHO720869 KRB720868:KRK720869 LAX720868:LBG720869 LKT720868:LLC720869 LUP720868:LUY720869 MEL720868:MEU720869 MOH720868:MOQ720869 MYD720868:MYM720869 NHZ720868:NII720869 NRV720868:NSE720869 OBR720868:OCA720869 OLN720868:OLW720869 OVJ720868:OVS720869 PFF720868:PFO720869 PPB720868:PPK720869 PYX720868:PZG720869 QIT720868:QJC720869 QSP720868:QSY720869 RCL720868:RCU720869 RMH720868:RMQ720869 RWD720868:RWM720869 SFZ720868:SGI720869 SPV720868:SQE720869 SZR720868:TAA720869 TJN720868:TJW720869 TTJ720868:TTS720869 UDF720868:UDO720869 UNB720868:UNK720869 UWX720868:UXG720869 VGT720868:VHC720869 VQP720868:VQY720869 WAL720868:WAU720869 WKH720868:WKQ720869 WUD720868:WUM720869 HR786404:IA786405 RN786404:RW786405 ABJ786404:ABS786405 ALF786404:ALO786405 AVB786404:AVK786405 BEX786404:BFG786405 BOT786404:BPC786405 BYP786404:BYY786405 CIL786404:CIU786405 CSH786404:CSQ786405 DCD786404:DCM786405 DLZ786404:DMI786405 DVV786404:DWE786405 EFR786404:EGA786405 EPN786404:EPW786405 EZJ786404:EZS786405 FJF786404:FJO786405 FTB786404:FTK786405 GCX786404:GDG786405 GMT786404:GNC786405 GWP786404:GWY786405 HGL786404:HGU786405 HQH786404:HQQ786405 IAD786404:IAM786405 IJZ786404:IKI786405 ITV786404:IUE786405 JDR786404:JEA786405 JNN786404:JNW786405 JXJ786404:JXS786405 KHF786404:KHO786405 KRB786404:KRK786405 LAX786404:LBG786405 LKT786404:LLC786405 LUP786404:LUY786405 MEL786404:MEU786405 MOH786404:MOQ786405 MYD786404:MYM786405 NHZ786404:NII786405 NRV786404:NSE786405 OBR786404:OCA786405 OLN786404:OLW786405 OVJ786404:OVS786405 PFF786404:PFO786405 PPB786404:PPK786405 PYX786404:PZG786405 QIT786404:QJC786405 QSP786404:QSY786405 RCL786404:RCU786405 RMH786404:RMQ786405 RWD786404:RWM786405 SFZ786404:SGI786405 SPV786404:SQE786405 SZR786404:TAA786405 TJN786404:TJW786405 TTJ786404:TTS786405 UDF786404:UDO786405 UNB786404:UNK786405 UWX786404:UXG786405 VGT786404:VHC786405 VQP786404:VQY786405 WAL786404:WAU786405 WKH786404:WKQ786405 WUD786404:WUM786405 HR851940:IA851941 RN851940:RW851941 ABJ851940:ABS851941 ALF851940:ALO851941 AVB851940:AVK851941 BEX851940:BFG851941 BOT851940:BPC851941 BYP851940:BYY851941 CIL851940:CIU851941 CSH851940:CSQ851941 DCD851940:DCM851941 DLZ851940:DMI851941 DVV851940:DWE851941 EFR851940:EGA851941 EPN851940:EPW851941 EZJ851940:EZS851941 FJF851940:FJO851941 FTB851940:FTK851941 GCX851940:GDG851941 GMT851940:GNC851941 GWP851940:GWY851941 HGL851940:HGU851941 HQH851940:HQQ851941 IAD851940:IAM851941 IJZ851940:IKI851941 ITV851940:IUE851941 JDR851940:JEA851941 JNN851940:JNW851941 JXJ851940:JXS851941 KHF851940:KHO851941 KRB851940:KRK851941 LAX851940:LBG851941 LKT851940:LLC851941 LUP851940:LUY851941 MEL851940:MEU851941 MOH851940:MOQ851941 MYD851940:MYM851941 NHZ851940:NII851941 NRV851940:NSE851941 OBR851940:OCA851941 OLN851940:OLW851941 OVJ851940:OVS851941 PFF851940:PFO851941 PPB851940:PPK851941 PYX851940:PZG851941 QIT851940:QJC851941 QSP851940:QSY851941 RCL851940:RCU851941 RMH851940:RMQ851941 RWD851940:RWM851941 SFZ851940:SGI851941 SPV851940:SQE851941 SZR851940:TAA851941 TJN851940:TJW851941 TTJ851940:TTS851941 UDF851940:UDO851941 UNB851940:UNK851941 UWX851940:UXG851941 VGT851940:VHC851941 VQP851940:VQY851941 WAL851940:WAU851941 WKH851940:WKQ851941 WUD851940:WUM851941 HR917476:IA917477 RN917476:RW917477 ABJ917476:ABS917477 ALF917476:ALO917477 AVB917476:AVK917477 BEX917476:BFG917477 BOT917476:BPC917477 BYP917476:BYY917477 CIL917476:CIU917477 CSH917476:CSQ917477 DCD917476:DCM917477 DLZ917476:DMI917477 DVV917476:DWE917477 EFR917476:EGA917477 EPN917476:EPW917477 EZJ917476:EZS917477 FJF917476:FJO917477 FTB917476:FTK917477 GCX917476:GDG917477 GMT917476:GNC917477 GWP917476:GWY917477 HGL917476:HGU917477 HQH917476:HQQ917477 IAD917476:IAM917477 IJZ917476:IKI917477 ITV917476:IUE917477 JDR917476:JEA917477 JNN917476:JNW917477 JXJ917476:JXS917477 KHF917476:KHO917477 KRB917476:KRK917477 LAX917476:LBG917477 LKT917476:LLC917477 LUP917476:LUY917477 MEL917476:MEU917477 MOH917476:MOQ917477 MYD917476:MYM917477 NHZ917476:NII917477 NRV917476:NSE917477 OBR917476:OCA917477 OLN917476:OLW917477 OVJ917476:OVS917477 PFF917476:PFO917477 PPB917476:PPK917477 PYX917476:PZG917477 QIT917476:QJC917477 QSP917476:QSY917477 RCL917476:RCU917477 RMH917476:RMQ917477 RWD917476:RWM917477 SFZ917476:SGI917477 SPV917476:SQE917477 SZR917476:TAA917477 TJN917476:TJW917477 TTJ917476:TTS917477 UDF917476:UDO917477 UNB917476:UNK917477 UWX917476:UXG917477 VGT917476:VHC917477 VQP917476:VQY917477 WAL917476:WAU917477 WKH917476:WKQ917477 WUD917476:WUM917477 HR983012:IA983013 RN983012:RW983013 ABJ983012:ABS983013 ALF983012:ALO983013 AVB983012:AVK983013 BEX983012:BFG983013 BOT983012:BPC983013 BYP983012:BYY983013 CIL983012:CIU983013 CSH983012:CSQ983013 DCD983012:DCM983013 DLZ983012:DMI983013 DVV983012:DWE983013 EFR983012:EGA983013 EPN983012:EPW983013 EZJ983012:EZS983013 FJF983012:FJO983013 FTB983012:FTK983013 GCX983012:GDG983013 GMT983012:GNC983013 GWP983012:GWY983013 HGL983012:HGU983013 HQH983012:HQQ983013 IAD983012:IAM983013 IJZ983012:IKI983013 ITV983012:IUE983013 JDR983012:JEA983013 JNN983012:JNW983013 JXJ983012:JXS983013 KHF983012:KHO983013 KRB983012:KRK983013 LAX983012:LBG983013 LKT983012:LLC983013 LUP983012:LUY983013 MEL983012:MEU983013 MOH983012:MOQ983013 MYD983012:MYM983013 NHZ983012:NII983013 NRV983012:NSE983013 OBR983012:OCA983013 OLN983012:OLW983013 OVJ983012:OVS983013 PFF983012:PFO983013 PPB983012:PPK983013 PYX983012:PZG983013 QIT983012:QJC983013 QSP983012:QSY983013 RCL983012:RCU983013 RMH983012:RMQ983013 RWD983012:RWM983013 SFZ983012:SGI983013 SPV983012:SQE983013 SZR983012:TAA983013 TJN983012:TJW983013 TTJ983012:TTS983013 UDF983012:UDO983013 UNB983012:UNK983013 UWX983012:UXG983013 VGT983012:VHC983013 VQP983012:VQY983013 WAL983012:WAU983013 WKH983012:WKQ983013 WUD983012:WUM983013 HR65511:IA65517 RN65511:RW65517 ABJ65511:ABS65517 ALF65511:ALO65517 AVB65511:AVK65517 BEX65511:BFG65517 BOT65511:BPC65517 BYP65511:BYY65517 CIL65511:CIU65517 CSH65511:CSQ65517 DCD65511:DCM65517 DLZ65511:DMI65517 DVV65511:DWE65517 EFR65511:EGA65517 EPN65511:EPW65517 EZJ65511:EZS65517 FJF65511:FJO65517 FTB65511:FTK65517 GCX65511:GDG65517 GMT65511:GNC65517 GWP65511:GWY65517 HGL65511:HGU65517 HQH65511:HQQ65517 IAD65511:IAM65517 IJZ65511:IKI65517 ITV65511:IUE65517 JDR65511:JEA65517 JNN65511:JNW65517 JXJ65511:JXS65517 KHF65511:KHO65517 KRB65511:KRK65517 LAX65511:LBG65517 LKT65511:LLC65517 LUP65511:LUY65517 MEL65511:MEU65517 MOH65511:MOQ65517 MYD65511:MYM65517 NHZ65511:NII65517 NRV65511:NSE65517 OBR65511:OCA65517 OLN65511:OLW65517 OVJ65511:OVS65517 PFF65511:PFO65517 PPB65511:PPK65517 PYX65511:PZG65517 QIT65511:QJC65517 QSP65511:QSY65517 RCL65511:RCU65517 RMH65511:RMQ65517 RWD65511:RWM65517 SFZ65511:SGI65517 SPV65511:SQE65517 SZR65511:TAA65517 TJN65511:TJW65517 TTJ65511:TTS65517 UDF65511:UDO65517 UNB65511:UNK65517 UWX65511:UXG65517 VGT65511:VHC65517 VQP65511:VQY65517 WAL65511:WAU65517 WKH65511:WKQ65517 WUD65511:WUM65517 HR131047:IA131053 RN131047:RW131053 ABJ131047:ABS131053 ALF131047:ALO131053 AVB131047:AVK131053 BEX131047:BFG131053 BOT131047:BPC131053 BYP131047:BYY131053 CIL131047:CIU131053 CSH131047:CSQ131053 DCD131047:DCM131053 DLZ131047:DMI131053 DVV131047:DWE131053 EFR131047:EGA131053 EPN131047:EPW131053 EZJ131047:EZS131053 FJF131047:FJO131053 FTB131047:FTK131053 GCX131047:GDG131053 GMT131047:GNC131053 GWP131047:GWY131053 HGL131047:HGU131053 HQH131047:HQQ131053 IAD131047:IAM131053 IJZ131047:IKI131053 ITV131047:IUE131053 JDR131047:JEA131053 JNN131047:JNW131053 JXJ131047:JXS131053 KHF131047:KHO131053 KRB131047:KRK131053 LAX131047:LBG131053 LKT131047:LLC131053 LUP131047:LUY131053 MEL131047:MEU131053 MOH131047:MOQ131053 MYD131047:MYM131053 NHZ131047:NII131053 NRV131047:NSE131053 OBR131047:OCA131053 OLN131047:OLW131053 OVJ131047:OVS131053 PFF131047:PFO131053 PPB131047:PPK131053 PYX131047:PZG131053 QIT131047:QJC131053 QSP131047:QSY131053 RCL131047:RCU131053 RMH131047:RMQ131053 RWD131047:RWM131053 SFZ131047:SGI131053 SPV131047:SQE131053 SZR131047:TAA131053 TJN131047:TJW131053 TTJ131047:TTS131053 UDF131047:UDO131053 UNB131047:UNK131053 UWX131047:UXG131053 VGT131047:VHC131053 VQP131047:VQY131053 WAL131047:WAU131053 WKH131047:WKQ131053 WUD131047:WUM131053 HR196583:IA196589 RN196583:RW196589 ABJ196583:ABS196589 ALF196583:ALO196589 AVB196583:AVK196589 BEX196583:BFG196589 BOT196583:BPC196589 BYP196583:BYY196589 CIL196583:CIU196589 CSH196583:CSQ196589 DCD196583:DCM196589 DLZ196583:DMI196589 DVV196583:DWE196589 EFR196583:EGA196589 EPN196583:EPW196589 EZJ196583:EZS196589 FJF196583:FJO196589 FTB196583:FTK196589 GCX196583:GDG196589 GMT196583:GNC196589 GWP196583:GWY196589 HGL196583:HGU196589 HQH196583:HQQ196589 IAD196583:IAM196589 IJZ196583:IKI196589 ITV196583:IUE196589 JDR196583:JEA196589 JNN196583:JNW196589 JXJ196583:JXS196589 KHF196583:KHO196589 KRB196583:KRK196589 LAX196583:LBG196589 LKT196583:LLC196589 LUP196583:LUY196589 MEL196583:MEU196589 MOH196583:MOQ196589 MYD196583:MYM196589 NHZ196583:NII196589 NRV196583:NSE196589 OBR196583:OCA196589 OLN196583:OLW196589 OVJ196583:OVS196589 PFF196583:PFO196589 PPB196583:PPK196589 PYX196583:PZG196589 QIT196583:QJC196589 QSP196583:QSY196589 RCL196583:RCU196589 RMH196583:RMQ196589 RWD196583:RWM196589 SFZ196583:SGI196589 SPV196583:SQE196589 SZR196583:TAA196589 TJN196583:TJW196589 TTJ196583:TTS196589 UDF196583:UDO196589 UNB196583:UNK196589 UWX196583:UXG196589 VGT196583:VHC196589 VQP196583:VQY196589 WAL196583:WAU196589 WKH196583:WKQ196589 WUD196583:WUM196589 HR262119:IA262125 RN262119:RW262125 ABJ262119:ABS262125 ALF262119:ALO262125 AVB262119:AVK262125 BEX262119:BFG262125 BOT262119:BPC262125 BYP262119:BYY262125 CIL262119:CIU262125 CSH262119:CSQ262125 DCD262119:DCM262125 DLZ262119:DMI262125 DVV262119:DWE262125 EFR262119:EGA262125 EPN262119:EPW262125 EZJ262119:EZS262125 FJF262119:FJO262125 FTB262119:FTK262125 GCX262119:GDG262125 GMT262119:GNC262125 GWP262119:GWY262125 HGL262119:HGU262125 HQH262119:HQQ262125 IAD262119:IAM262125 IJZ262119:IKI262125 ITV262119:IUE262125 JDR262119:JEA262125 JNN262119:JNW262125 JXJ262119:JXS262125 KHF262119:KHO262125 KRB262119:KRK262125 LAX262119:LBG262125 LKT262119:LLC262125 LUP262119:LUY262125 MEL262119:MEU262125 MOH262119:MOQ262125 MYD262119:MYM262125 NHZ262119:NII262125 NRV262119:NSE262125 OBR262119:OCA262125 OLN262119:OLW262125 OVJ262119:OVS262125 PFF262119:PFO262125 PPB262119:PPK262125 PYX262119:PZG262125 QIT262119:QJC262125 QSP262119:QSY262125 RCL262119:RCU262125 RMH262119:RMQ262125 RWD262119:RWM262125 SFZ262119:SGI262125 SPV262119:SQE262125 SZR262119:TAA262125 TJN262119:TJW262125 TTJ262119:TTS262125 UDF262119:UDO262125 UNB262119:UNK262125 UWX262119:UXG262125 VGT262119:VHC262125 VQP262119:VQY262125 WAL262119:WAU262125 WKH262119:WKQ262125 WUD262119:WUM262125 HR327655:IA327661 RN327655:RW327661 ABJ327655:ABS327661 ALF327655:ALO327661 AVB327655:AVK327661 BEX327655:BFG327661 BOT327655:BPC327661 BYP327655:BYY327661 CIL327655:CIU327661 CSH327655:CSQ327661 DCD327655:DCM327661 DLZ327655:DMI327661 DVV327655:DWE327661 EFR327655:EGA327661 EPN327655:EPW327661 EZJ327655:EZS327661 FJF327655:FJO327661 FTB327655:FTK327661 GCX327655:GDG327661 GMT327655:GNC327661 GWP327655:GWY327661 HGL327655:HGU327661 HQH327655:HQQ327661 IAD327655:IAM327661 IJZ327655:IKI327661 ITV327655:IUE327661 JDR327655:JEA327661 JNN327655:JNW327661 JXJ327655:JXS327661 KHF327655:KHO327661 KRB327655:KRK327661 LAX327655:LBG327661 LKT327655:LLC327661 LUP327655:LUY327661 MEL327655:MEU327661 MOH327655:MOQ327661 MYD327655:MYM327661 NHZ327655:NII327661 NRV327655:NSE327661 OBR327655:OCA327661 OLN327655:OLW327661 OVJ327655:OVS327661 PFF327655:PFO327661 PPB327655:PPK327661 PYX327655:PZG327661 QIT327655:QJC327661 QSP327655:QSY327661 RCL327655:RCU327661 RMH327655:RMQ327661 RWD327655:RWM327661 SFZ327655:SGI327661 SPV327655:SQE327661 SZR327655:TAA327661 TJN327655:TJW327661 TTJ327655:TTS327661 UDF327655:UDO327661 UNB327655:UNK327661 UWX327655:UXG327661 VGT327655:VHC327661 VQP327655:VQY327661 WAL327655:WAU327661 WKH327655:WKQ327661 WUD327655:WUM327661 HR393191:IA393197 RN393191:RW393197 ABJ393191:ABS393197 ALF393191:ALO393197 AVB393191:AVK393197 BEX393191:BFG393197 BOT393191:BPC393197 BYP393191:BYY393197 CIL393191:CIU393197 CSH393191:CSQ393197 DCD393191:DCM393197 DLZ393191:DMI393197 DVV393191:DWE393197 EFR393191:EGA393197 EPN393191:EPW393197 EZJ393191:EZS393197 FJF393191:FJO393197 FTB393191:FTK393197 GCX393191:GDG393197 GMT393191:GNC393197 GWP393191:GWY393197 HGL393191:HGU393197 HQH393191:HQQ393197 IAD393191:IAM393197 IJZ393191:IKI393197 ITV393191:IUE393197 JDR393191:JEA393197 JNN393191:JNW393197 JXJ393191:JXS393197 KHF393191:KHO393197 KRB393191:KRK393197 LAX393191:LBG393197 LKT393191:LLC393197 LUP393191:LUY393197 MEL393191:MEU393197 MOH393191:MOQ393197 MYD393191:MYM393197 NHZ393191:NII393197 NRV393191:NSE393197 OBR393191:OCA393197 OLN393191:OLW393197 OVJ393191:OVS393197 PFF393191:PFO393197 PPB393191:PPK393197 PYX393191:PZG393197 QIT393191:QJC393197 QSP393191:QSY393197 RCL393191:RCU393197 RMH393191:RMQ393197 RWD393191:RWM393197 SFZ393191:SGI393197 SPV393191:SQE393197 SZR393191:TAA393197 TJN393191:TJW393197 TTJ393191:TTS393197 UDF393191:UDO393197 UNB393191:UNK393197 UWX393191:UXG393197 VGT393191:VHC393197 VQP393191:VQY393197 WAL393191:WAU393197 WKH393191:WKQ393197 WUD393191:WUM393197 HR458727:IA458733 RN458727:RW458733 ABJ458727:ABS458733 ALF458727:ALO458733 AVB458727:AVK458733 BEX458727:BFG458733 BOT458727:BPC458733 BYP458727:BYY458733 CIL458727:CIU458733 CSH458727:CSQ458733 DCD458727:DCM458733 DLZ458727:DMI458733 DVV458727:DWE458733 EFR458727:EGA458733 EPN458727:EPW458733 EZJ458727:EZS458733 FJF458727:FJO458733 FTB458727:FTK458733 GCX458727:GDG458733 GMT458727:GNC458733 GWP458727:GWY458733 HGL458727:HGU458733 HQH458727:HQQ458733 IAD458727:IAM458733 IJZ458727:IKI458733 ITV458727:IUE458733 JDR458727:JEA458733 JNN458727:JNW458733 JXJ458727:JXS458733 KHF458727:KHO458733 KRB458727:KRK458733 LAX458727:LBG458733 LKT458727:LLC458733 LUP458727:LUY458733 MEL458727:MEU458733 MOH458727:MOQ458733 MYD458727:MYM458733 NHZ458727:NII458733 NRV458727:NSE458733 OBR458727:OCA458733 OLN458727:OLW458733 OVJ458727:OVS458733 PFF458727:PFO458733 PPB458727:PPK458733 PYX458727:PZG458733 QIT458727:QJC458733 QSP458727:QSY458733 RCL458727:RCU458733 RMH458727:RMQ458733 RWD458727:RWM458733 SFZ458727:SGI458733 SPV458727:SQE458733 SZR458727:TAA458733 TJN458727:TJW458733 TTJ458727:TTS458733 UDF458727:UDO458733 UNB458727:UNK458733 UWX458727:UXG458733 VGT458727:VHC458733 VQP458727:VQY458733 WAL458727:WAU458733 WKH458727:WKQ458733 WUD458727:WUM458733 HR524263:IA524269 RN524263:RW524269 ABJ524263:ABS524269 ALF524263:ALO524269 AVB524263:AVK524269 BEX524263:BFG524269 BOT524263:BPC524269 BYP524263:BYY524269 CIL524263:CIU524269 CSH524263:CSQ524269 DCD524263:DCM524269 DLZ524263:DMI524269 DVV524263:DWE524269 EFR524263:EGA524269 EPN524263:EPW524269 EZJ524263:EZS524269 FJF524263:FJO524269 FTB524263:FTK524269 GCX524263:GDG524269 GMT524263:GNC524269 GWP524263:GWY524269 HGL524263:HGU524269 HQH524263:HQQ524269 IAD524263:IAM524269 IJZ524263:IKI524269 ITV524263:IUE524269 JDR524263:JEA524269 JNN524263:JNW524269 JXJ524263:JXS524269 KHF524263:KHO524269 KRB524263:KRK524269 LAX524263:LBG524269 LKT524263:LLC524269 LUP524263:LUY524269 MEL524263:MEU524269 MOH524263:MOQ524269 MYD524263:MYM524269 NHZ524263:NII524269 NRV524263:NSE524269 OBR524263:OCA524269 OLN524263:OLW524269 OVJ524263:OVS524269 PFF524263:PFO524269 PPB524263:PPK524269 PYX524263:PZG524269 QIT524263:QJC524269 QSP524263:QSY524269 RCL524263:RCU524269 RMH524263:RMQ524269 RWD524263:RWM524269 SFZ524263:SGI524269 SPV524263:SQE524269 SZR524263:TAA524269 TJN524263:TJW524269 TTJ524263:TTS524269 UDF524263:UDO524269 UNB524263:UNK524269 UWX524263:UXG524269 VGT524263:VHC524269 VQP524263:VQY524269 WAL524263:WAU524269 WKH524263:WKQ524269 WUD524263:WUM524269 HR589799:IA589805 RN589799:RW589805 ABJ589799:ABS589805 ALF589799:ALO589805 AVB589799:AVK589805 BEX589799:BFG589805 BOT589799:BPC589805 BYP589799:BYY589805 CIL589799:CIU589805 CSH589799:CSQ589805 DCD589799:DCM589805 DLZ589799:DMI589805 DVV589799:DWE589805 EFR589799:EGA589805 EPN589799:EPW589805 EZJ589799:EZS589805 FJF589799:FJO589805 FTB589799:FTK589805 GCX589799:GDG589805 GMT589799:GNC589805 GWP589799:GWY589805 HGL589799:HGU589805 HQH589799:HQQ589805 IAD589799:IAM589805 IJZ589799:IKI589805 ITV589799:IUE589805 JDR589799:JEA589805 JNN589799:JNW589805 JXJ589799:JXS589805 KHF589799:KHO589805 KRB589799:KRK589805 LAX589799:LBG589805 LKT589799:LLC589805 LUP589799:LUY589805 MEL589799:MEU589805 MOH589799:MOQ589805 MYD589799:MYM589805 NHZ589799:NII589805 NRV589799:NSE589805 OBR589799:OCA589805 OLN589799:OLW589805 OVJ589799:OVS589805 PFF589799:PFO589805 PPB589799:PPK589805 PYX589799:PZG589805 QIT589799:QJC589805 QSP589799:QSY589805 RCL589799:RCU589805 RMH589799:RMQ589805 RWD589799:RWM589805 SFZ589799:SGI589805 SPV589799:SQE589805 SZR589799:TAA589805 TJN589799:TJW589805 TTJ589799:TTS589805 UDF589799:UDO589805 UNB589799:UNK589805 UWX589799:UXG589805 VGT589799:VHC589805 VQP589799:VQY589805 WAL589799:WAU589805 WKH589799:WKQ589805 WUD589799:WUM589805 HR655335:IA655341 RN655335:RW655341 ABJ655335:ABS655341 ALF655335:ALO655341 AVB655335:AVK655341 BEX655335:BFG655341 BOT655335:BPC655341 BYP655335:BYY655341 CIL655335:CIU655341 CSH655335:CSQ655341 DCD655335:DCM655341 DLZ655335:DMI655341 DVV655335:DWE655341 EFR655335:EGA655341 EPN655335:EPW655341 EZJ655335:EZS655341 FJF655335:FJO655341 FTB655335:FTK655341 GCX655335:GDG655341 GMT655335:GNC655341 GWP655335:GWY655341 HGL655335:HGU655341 HQH655335:HQQ655341 IAD655335:IAM655341 IJZ655335:IKI655341 ITV655335:IUE655341 JDR655335:JEA655341 JNN655335:JNW655341 JXJ655335:JXS655341 KHF655335:KHO655341 KRB655335:KRK655341 LAX655335:LBG655341 LKT655335:LLC655341 LUP655335:LUY655341 MEL655335:MEU655341 MOH655335:MOQ655341 MYD655335:MYM655341 NHZ655335:NII655341 NRV655335:NSE655341 OBR655335:OCA655341 OLN655335:OLW655341 OVJ655335:OVS655341 PFF655335:PFO655341 PPB655335:PPK655341 PYX655335:PZG655341 QIT655335:QJC655341 QSP655335:QSY655341 RCL655335:RCU655341 RMH655335:RMQ655341 RWD655335:RWM655341 SFZ655335:SGI655341 SPV655335:SQE655341 SZR655335:TAA655341 TJN655335:TJW655341 TTJ655335:TTS655341 UDF655335:UDO655341 UNB655335:UNK655341 UWX655335:UXG655341 VGT655335:VHC655341 VQP655335:VQY655341 WAL655335:WAU655341 WKH655335:WKQ655341 WUD655335:WUM655341 HR720871:IA720877 RN720871:RW720877 ABJ720871:ABS720877 ALF720871:ALO720877 AVB720871:AVK720877 BEX720871:BFG720877 BOT720871:BPC720877 BYP720871:BYY720877 CIL720871:CIU720877 CSH720871:CSQ720877 DCD720871:DCM720877 DLZ720871:DMI720877 DVV720871:DWE720877 EFR720871:EGA720877 EPN720871:EPW720877 EZJ720871:EZS720877 FJF720871:FJO720877 FTB720871:FTK720877 GCX720871:GDG720877 GMT720871:GNC720877 GWP720871:GWY720877 HGL720871:HGU720877 HQH720871:HQQ720877 IAD720871:IAM720877 IJZ720871:IKI720877 ITV720871:IUE720877 JDR720871:JEA720877 JNN720871:JNW720877 JXJ720871:JXS720877 KHF720871:KHO720877 KRB720871:KRK720877 LAX720871:LBG720877 LKT720871:LLC720877 LUP720871:LUY720877 MEL720871:MEU720877 MOH720871:MOQ720877 MYD720871:MYM720877 NHZ720871:NII720877 NRV720871:NSE720877 OBR720871:OCA720877 OLN720871:OLW720877 OVJ720871:OVS720877 PFF720871:PFO720877 PPB720871:PPK720877 PYX720871:PZG720877 QIT720871:QJC720877 QSP720871:QSY720877 RCL720871:RCU720877 RMH720871:RMQ720877 RWD720871:RWM720877 SFZ720871:SGI720877 SPV720871:SQE720877 SZR720871:TAA720877 TJN720871:TJW720877 TTJ720871:TTS720877 UDF720871:UDO720877 UNB720871:UNK720877 UWX720871:UXG720877 VGT720871:VHC720877 VQP720871:VQY720877 WAL720871:WAU720877 WKH720871:WKQ720877 WUD720871:WUM720877 HR786407:IA786413 RN786407:RW786413 ABJ786407:ABS786413 ALF786407:ALO786413 AVB786407:AVK786413 BEX786407:BFG786413 BOT786407:BPC786413 BYP786407:BYY786413 CIL786407:CIU786413 CSH786407:CSQ786413 DCD786407:DCM786413 DLZ786407:DMI786413 DVV786407:DWE786413 EFR786407:EGA786413 EPN786407:EPW786413 EZJ786407:EZS786413 FJF786407:FJO786413 FTB786407:FTK786413 GCX786407:GDG786413 GMT786407:GNC786413 GWP786407:GWY786413 HGL786407:HGU786413 HQH786407:HQQ786413 IAD786407:IAM786413 IJZ786407:IKI786413 ITV786407:IUE786413 JDR786407:JEA786413 JNN786407:JNW786413 JXJ786407:JXS786413 KHF786407:KHO786413 KRB786407:KRK786413 LAX786407:LBG786413 LKT786407:LLC786413 LUP786407:LUY786413 MEL786407:MEU786413 MOH786407:MOQ786413 MYD786407:MYM786413 NHZ786407:NII786413 NRV786407:NSE786413 OBR786407:OCA786413 OLN786407:OLW786413 OVJ786407:OVS786413 PFF786407:PFO786413 PPB786407:PPK786413 PYX786407:PZG786413 QIT786407:QJC786413 QSP786407:QSY786413 RCL786407:RCU786413 RMH786407:RMQ786413 RWD786407:RWM786413 SFZ786407:SGI786413 SPV786407:SQE786413 SZR786407:TAA786413 TJN786407:TJW786413 TTJ786407:TTS786413 UDF786407:UDO786413 UNB786407:UNK786413 UWX786407:UXG786413 VGT786407:VHC786413 VQP786407:VQY786413 WAL786407:WAU786413 WKH786407:WKQ786413 WUD786407:WUM786413 HR851943:IA851949 RN851943:RW851949 ABJ851943:ABS851949 ALF851943:ALO851949 AVB851943:AVK851949 BEX851943:BFG851949 BOT851943:BPC851949 BYP851943:BYY851949 CIL851943:CIU851949 CSH851943:CSQ851949 DCD851943:DCM851949 DLZ851943:DMI851949 DVV851943:DWE851949 EFR851943:EGA851949 EPN851943:EPW851949 EZJ851943:EZS851949 FJF851943:FJO851949 FTB851943:FTK851949 GCX851943:GDG851949 GMT851943:GNC851949 GWP851943:GWY851949 HGL851943:HGU851949 HQH851943:HQQ851949 IAD851943:IAM851949 IJZ851943:IKI851949 ITV851943:IUE851949 JDR851943:JEA851949 JNN851943:JNW851949 JXJ851943:JXS851949 KHF851943:KHO851949 KRB851943:KRK851949 LAX851943:LBG851949 LKT851943:LLC851949 LUP851943:LUY851949 MEL851943:MEU851949 MOH851943:MOQ851949 MYD851943:MYM851949 NHZ851943:NII851949 NRV851943:NSE851949 OBR851943:OCA851949 OLN851943:OLW851949 OVJ851943:OVS851949 PFF851943:PFO851949 PPB851943:PPK851949 PYX851943:PZG851949 QIT851943:QJC851949 QSP851943:QSY851949 RCL851943:RCU851949 RMH851943:RMQ851949 RWD851943:RWM851949 SFZ851943:SGI851949 SPV851943:SQE851949 SZR851943:TAA851949 TJN851943:TJW851949 TTJ851943:TTS851949 UDF851943:UDO851949 UNB851943:UNK851949 UWX851943:UXG851949 VGT851943:VHC851949 VQP851943:VQY851949 WAL851943:WAU851949 WKH851943:WKQ851949 WUD851943:WUM851949 HR917479:IA917485 RN917479:RW917485 ABJ917479:ABS917485 ALF917479:ALO917485 AVB917479:AVK917485 BEX917479:BFG917485 BOT917479:BPC917485 BYP917479:BYY917485 CIL917479:CIU917485 CSH917479:CSQ917485 DCD917479:DCM917485 DLZ917479:DMI917485 DVV917479:DWE917485 EFR917479:EGA917485 EPN917479:EPW917485 EZJ917479:EZS917485 FJF917479:FJO917485 FTB917479:FTK917485 GCX917479:GDG917485 GMT917479:GNC917485 GWP917479:GWY917485 HGL917479:HGU917485 HQH917479:HQQ917485 IAD917479:IAM917485 IJZ917479:IKI917485 ITV917479:IUE917485 JDR917479:JEA917485 JNN917479:JNW917485 JXJ917479:JXS917485 KHF917479:KHO917485 KRB917479:KRK917485 LAX917479:LBG917485 LKT917479:LLC917485 LUP917479:LUY917485 MEL917479:MEU917485 MOH917479:MOQ917485 MYD917479:MYM917485 NHZ917479:NII917485 NRV917479:NSE917485 OBR917479:OCA917485 OLN917479:OLW917485 OVJ917479:OVS917485 PFF917479:PFO917485 PPB917479:PPK917485 PYX917479:PZG917485 QIT917479:QJC917485 QSP917479:QSY917485 RCL917479:RCU917485 RMH917479:RMQ917485 RWD917479:RWM917485 SFZ917479:SGI917485 SPV917479:SQE917485 SZR917479:TAA917485 TJN917479:TJW917485 TTJ917479:TTS917485 UDF917479:UDO917485 UNB917479:UNK917485 UWX917479:UXG917485 VGT917479:VHC917485 VQP917479:VQY917485 WAL917479:WAU917485 WKH917479:WKQ917485 WUD917479:WUM917485 HR983015:IA983021 RN983015:RW983021 ABJ983015:ABS983021 ALF983015:ALO983021 AVB983015:AVK983021 BEX983015:BFG983021 BOT983015:BPC983021 BYP983015:BYY983021 CIL983015:CIU983021 CSH983015:CSQ983021 DCD983015:DCM983021 DLZ983015:DMI983021 DVV983015:DWE983021 EFR983015:EGA983021 EPN983015:EPW983021 EZJ983015:EZS983021 FJF983015:FJO983021 FTB983015:FTK983021 GCX983015:GDG983021 GMT983015:GNC983021 GWP983015:GWY983021 HGL983015:HGU983021 HQH983015:HQQ983021 IAD983015:IAM983021 IJZ983015:IKI983021 ITV983015:IUE983021 JDR983015:JEA983021 JNN983015:JNW983021 JXJ983015:JXS983021 KHF983015:KHO983021 KRB983015:KRK983021 LAX983015:LBG983021 LKT983015:LLC983021 LUP983015:LUY983021 MEL983015:MEU983021 MOH983015:MOQ983021 MYD983015:MYM983021 NHZ983015:NII983021 NRV983015:NSE983021 OBR983015:OCA983021 OLN983015:OLW983021 OVJ983015:OVS983021 PFF983015:PFO983021 PPB983015:PPK983021 PYX983015:PZG983021 QIT983015:QJC983021 QSP983015:QSY983021 RCL983015:RCU983021 RMH983015:RMQ983021 RWD983015:RWM983021 SFZ983015:SGI983021 SPV983015:SQE983021 SZR983015:TAA983021 TJN983015:TJW983021 TTJ983015:TTS983021 UDF983015:UDO983021 UNB983015:UNK983021 UWX983015:UXG983021 VGT983015:VHC983021 VQP983015:VQY983021 WAL983015:WAU983021 WKH983015:WKQ983021 WUD983015:WUM983021">
      <formula1>-9.99999999999999E+23</formula1>
      <formula2>9.99999999999999E+23</formula2>
    </dataValidation>
  </dataValidations>
  <pageMargins left="0.51181102362204722" right="0.51181102362204722" top="0.55118110236220474" bottom="0.55118110236220474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8"/>
  <sheetViews>
    <sheetView tabSelected="1" topLeftCell="A64" workbookViewId="0">
      <selection activeCell="G90" sqref="G90"/>
    </sheetView>
  </sheetViews>
  <sheetFormatPr defaultColWidth="8.140625" defaultRowHeight="12.75" outlineLevelRow="4" x14ac:dyDescent="0.25"/>
  <cols>
    <col min="1" max="1" width="11.5703125" style="22" customWidth="1"/>
    <col min="2" max="2" width="83.42578125" style="23" customWidth="1"/>
    <col min="3" max="3" width="14" style="26" customWidth="1"/>
    <col min="4" max="4" width="19.140625" style="14" customWidth="1"/>
    <col min="5" max="172" width="8.140625" style="14"/>
    <col min="173" max="174" width="0" style="14" hidden="1" customWidth="1"/>
    <col min="175" max="175" width="3.28515625" style="14" customWidth="1"/>
    <col min="176" max="176" width="9.5703125" style="14" customWidth="1"/>
    <col min="177" max="177" width="56.7109375" style="14" customWidth="1"/>
    <col min="178" max="187" width="13.140625" style="14" customWidth="1"/>
    <col min="188" max="189" width="3.28515625" style="14" customWidth="1"/>
    <col min="190" max="191" width="7.7109375" style="14" customWidth="1"/>
    <col min="192" max="192" width="8.140625" style="14"/>
    <col min="193" max="193" width="7.85546875" style="14" customWidth="1"/>
    <col min="194" max="428" width="8.140625" style="14"/>
    <col min="429" max="430" width="0" style="14" hidden="1" customWidth="1"/>
    <col min="431" max="431" width="3.28515625" style="14" customWidth="1"/>
    <col min="432" max="432" width="9.5703125" style="14" customWidth="1"/>
    <col min="433" max="433" width="56.7109375" style="14" customWidth="1"/>
    <col min="434" max="443" width="13.140625" style="14" customWidth="1"/>
    <col min="444" max="445" width="3.28515625" style="14" customWidth="1"/>
    <col min="446" max="447" width="7.7109375" style="14" customWidth="1"/>
    <col min="448" max="448" width="8.140625" style="14"/>
    <col min="449" max="449" width="7.85546875" style="14" customWidth="1"/>
    <col min="450" max="684" width="8.140625" style="14"/>
    <col min="685" max="686" width="0" style="14" hidden="1" customWidth="1"/>
    <col min="687" max="687" width="3.28515625" style="14" customWidth="1"/>
    <col min="688" max="688" width="9.5703125" style="14" customWidth="1"/>
    <col min="689" max="689" width="56.7109375" style="14" customWidth="1"/>
    <col min="690" max="699" width="13.140625" style="14" customWidth="1"/>
    <col min="700" max="701" width="3.28515625" style="14" customWidth="1"/>
    <col min="702" max="703" width="7.7109375" style="14" customWidth="1"/>
    <col min="704" max="704" width="8.140625" style="14"/>
    <col min="705" max="705" width="7.85546875" style="14" customWidth="1"/>
    <col min="706" max="940" width="8.140625" style="14"/>
    <col min="941" max="942" width="0" style="14" hidden="1" customWidth="1"/>
    <col min="943" max="943" width="3.28515625" style="14" customWidth="1"/>
    <col min="944" max="944" width="9.5703125" style="14" customWidth="1"/>
    <col min="945" max="945" width="56.7109375" style="14" customWidth="1"/>
    <col min="946" max="955" width="13.140625" style="14" customWidth="1"/>
    <col min="956" max="957" width="3.28515625" style="14" customWidth="1"/>
    <col min="958" max="959" width="7.7109375" style="14" customWidth="1"/>
    <col min="960" max="960" width="8.140625" style="14"/>
    <col min="961" max="961" width="7.85546875" style="14" customWidth="1"/>
    <col min="962" max="1196" width="8.140625" style="14"/>
    <col min="1197" max="1198" width="0" style="14" hidden="1" customWidth="1"/>
    <col min="1199" max="1199" width="3.28515625" style="14" customWidth="1"/>
    <col min="1200" max="1200" width="9.5703125" style="14" customWidth="1"/>
    <col min="1201" max="1201" width="56.7109375" style="14" customWidth="1"/>
    <col min="1202" max="1211" width="13.140625" style="14" customWidth="1"/>
    <col min="1212" max="1213" width="3.28515625" style="14" customWidth="1"/>
    <col min="1214" max="1215" width="7.7109375" style="14" customWidth="1"/>
    <col min="1216" max="1216" width="8.140625" style="14"/>
    <col min="1217" max="1217" width="7.85546875" style="14" customWidth="1"/>
    <col min="1218" max="1452" width="8.140625" style="14"/>
    <col min="1453" max="1454" width="0" style="14" hidden="1" customWidth="1"/>
    <col min="1455" max="1455" width="3.28515625" style="14" customWidth="1"/>
    <col min="1456" max="1456" width="9.5703125" style="14" customWidth="1"/>
    <col min="1457" max="1457" width="56.7109375" style="14" customWidth="1"/>
    <col min="1458" max="1467" width="13.140625" style="14" customWidth="1"/>
    <col min="1468" max="1469" width="3.28515625" style="14" customWidth="1"/>
    <col min="1470" max="1471" width="7.7109375" style="14" customWidth="1"/>
    <col min="1472" max="1472" width="8.140625" style="14"/>
    <col min="1473" max="1473" width="7.85546875" style="14" customWidth="1"/>
    <col min="1474" max="1708" width="8.140625" style="14"/>
    <col min="1709" max="1710" width="0" style="14" hidden="1" customWidth="1"/>
    <col min="1711" max="1711" width="3.28515625" style="14" customWidth="1"/>
    <col min="1712" max="1712" width="9.5703125" style="14" customWidth="1"/>
    <col min="1713" max="1713" width="56.7109375" style="14" customWidth="1"/>
    <col min="1714" max="1723" width="13.140625" style="14" customWidth="1"/>
    <col min="1724" max="1725" width="3.28515625" style="14" customWidth="1"/>
    <col min="1726" max="1727" width="7.7109375" style="14" customWidth="1"/>
    <col min="1728" max="1728" width="8.140625" style="14"/>
    <col min="1729" max="1729" width="7.85546875" style="14" customWidth="1"/>
    <col min="1730" max="1964" width="8.140625" style="14"/>
    <col min="1965" max="1966" width="0" style="14" hidden="1" customWidth="1"/>
    <col min="1967" max="1967" width="3.28515625" style="14" customWidth="1"/>
    <col min="1968" max="1968" width="9.5703125" style="14" customWidth="1"/>
    <col min="1969" max="1969" width="56.7109375" style="14" customWidth="1"/>
    <col min="1970" max="1979" width="13.140625" style="14" customWidth="1"/>
    <col min="1980" max="1981" width="3.28515625" style="14" customWidth="1"/>
    <col min="1982" max="1983" width="7.7109375" style="14" customWidth="1"/>
    <col min="1984" max="1984" width="8.140625" style="14"/>
    <col min="1985" max="1985" width="7.85546875" style="14" customWidth="1"/>
    <col min="1986" max="2220" width="8.140625" style="14"/>
    <col min="2221" max="2222" width="0" style="14" hidden="1" customWidth="1"/>
    <col min="2223" max="2223" width="3.28515625" style="14" customWidth="1"/>
    <col min="2224" max="2224" width="9.5703125" style="14" customWidth="1"/>
    <col min="2225" max="2225" width="56.7109375" style="14" customWidth="1"/>
    <col min="2226" max="2235" width="13.140625" style="14" customWidth="1"/>
    <col min="2236" max="2237" width="3.28515625" style="14" customWidth="1"/>
    <col min="2238" max="2239" width="7.7109375" style="14" customWidth="1"/>
    <col min="2240" max="2240" width="8.140625" style="14"/>
    <col min="2241" max="2241" width="7.85546875" style="14" customWidth="1"/>
    <col min="2242" max="2476" width="8.140625" style="14"/>
    <col min="2477" max="2478" width="0" style="14" hidden="1" customWidth="1"/>
    <col min="2479" max="2479" width="3.28515625" style="14" customWidth="1"/>
    <col min="2480" max="2480" width="9.5703125" style="14" customWidth="1"/>
    <col min="2481" max="2481" width="56.7109375" style="14" customWidth="1"/>
    <col min="2482" max="2491" width="13.140625" style="14" customWidth="1"/>
    <col min="2492" max="2493" width="3.28515625" style="14" customWidth="1"/>
    <col min="2494" max="2495" width="7.7109375" style="14" customWidth="1"/>
    <col min="2496" max="2496" width="8.140625" style="14"/>
    <col min="2497" max="2497" width="7.85546875" style="14" customWidth="1"/>
    <col min="2498" max="2732" width="8.140625" style="14"/>
    <col min="2733" max="2734" width="0" style="14" hidden="1" customWidth="1"/>
    <col min="2735" max="2735" width="3.28515625" style="14" customWidth="1"/>
    <col min="2736" max="2736" width="9.5703125" style="14" customWidth="1"/>
    <col min="2737" max="2737" width="56.7109375" style="14" customWidth="1"/>
    <col min="2738" max="2747" width="13.140625" style="14" customWidth="1"/>
    <col min="2748" max="2749" width="3.28515625" style="14" customWidth="1"/>
    <col min="2750" max="2751" width="7.7109375" style="14" customWidth="1"/>
    <col min="2752" max="2752" width="8.140625" style="14"/>
    <col min="2753" max="2753" width="7.85546875" style="14" customWidth="1"/>
    <col min="2754" max="2988" width="8.140625" style="14"/>
    <col min="2989" max="2990" width="0" style="14" hidden="1" customWidth="1"/>
    <col min="2991" max="2991" width="3.28515625" style="14" customWidth="1"/>
    <col min="2992" max="2992" width="9.5703125" style="14" customWidth="1"/>
    <col min="2993" max="2993" width="56.7109375" style="14" customWidth="1"/>
    <col min="2994" max="3003" width="13.140625" style="14" customWidth="1"/>
    <col min="3004" max="3005" width="3.28515625" style="14" customWidth="1"/>
    <col min="3006" max="3007" width="7.7109375" style="14" customWidth="1"/>
    <col min="3008" max="3008" width="8.140625" style="14"/>
    <col min="3009" max="3009" width="7.85546875" style="14" customWidth="1"/>
    <col min="3010" max="3244" width="8.140625" style="14"/>
    <col min="3245" max="3246" width="0" style="14" hidden="1" customWidth="1"/>
    <col min="3247" max="3247" width="3.28515625" style="14" customWidth="1"/>
    <col min="3248" max="3248" width="9.5703125" style="14" customWidth="1"/>
    <col min="3249" max="3249" width="56.7109375" style="14" customWidth="1"/>
    <col min="3250" max="3259" width="13.140625" style="14" customWidth="1"/>
    <col min="3260" max="3261" width="3.28515625" style="14" customWidth="1"/>
    <col min="3262" max="3263" width="7.7109375" style="14" customWidth="1"/>
    <col min="3264" max="3264" width="8.140625" style="14"/>
    <col min="3265" max="3265" width="7.85546875" style="14" customWidth="1"/>
    <col min="3266" max="3500" width="8.140625" style="14"/>
    <col min="3501" max="3502" width="0" style="14" hidden="1" customWidth="1"/>
    <col min="3503" max="3503" width="3.28515625" style="14" customWidth="1"/>
    <col min="3504" max="3504" width="9.5703125" style="14" customWidth="1"/>
    <col min="3505" max="3505" width="56.7109375" style="14" customWidth="1"/>
    <col min="3506" max="3515" width="13.140625" style="14" customWidth="1"/>
    <col min="3516" max="3517" width="3.28515625" style="14" customWidth="1"/>
    <col min="3518" max="3519" width="7.7109375" style="14" customWidth="1"/>
    <col min="3520" max="3520" width="8.140625" style="14"/>
    <col min="3521" max="3521" width="7.85546875" style="14" customWidth="1"/>
    <col min="3522" max="3756" width="8.140625" style="14"/>
    <col min="3757" max="3758" width="0" style="14" hidden="1" customWidth="1"/>
    <col min="3759" max="3759" width="3.28515625" style="14" customWidth="1"/>
    <col min="3760" max="3760" width="9.5703125" style="14" customWidth="1"/>
    <col min="3761" max="3761" width="56.7109375" style="14" customWidth="1"/>
    <col min="3762" max="3771" width="13.140625" style="14" customWidth="1"/>
    <col min="3772" max="3773" width="3.28515625" style="14" customWidth="1"/>
    <col min="3774" max="3775" width="7.7109375" style="14" customWidth="1"/>
    <col min="3776" max="3776" width="8.140625" style="14"/>
    <col min="3777" max="3777" width="7.85546875" style="14" customWidth="1"/>
    <col min="3778" max="4012" width="8.140625" style="14"/>
    <col min="4013" max="4014" width="0" style="14" hidden="1" customWidth="1"/>
    <col min="4015" max="4015" width="3.28515625" style="14" customWidth="1"/>
    <col min="4016" max="4016" width="9.5703125" style="14" customWidth="1"/>
    <col min="4017" max="4017" width="56.7109375" style="14" customWidth="1"/>
    <col min="4018" max="4027" width="13.140625" style="14" customWidth="1"/>
    <col min="4028" max="4029" width="3.28515625" style="14" customWidth="1"/>
    <col min="4030" max="4031" width="7.7109375" style="14" customWidth="1"/>
    <col min="4032" max="4032" width="8.140625" style="14"/>
    <col min="4033" max="4033" width="7.85546875" style="14" customWidth="1"/>
    <col min="4034" max="4268" width="8.140625" style="14"/>
    <col min="4269" max="4270" width="0" style="14" hidden="1" customWidth="1"/>
    <col min="4271" max="4271" width="3.28515625" style="14" customWidth="1"/>
    <col min="4272" max="4272" width="9.5703125" style="14" customWidth="1"/>
    <col min="4273" max="4273" width="56.7109375" style="14" customWidth="1"/>
    <col min="4274" max="4283" width="13.140625" style="14" customWidth="1"/>
    <col min="4284" max="4285" width="3.28515625" style="14" customWidth="1"/>
    <col min="4286" max="4287" width="7.7109375" style="14" customWidth="1"/>
    <col min="4288" max="4288" width="8.140625" style="14"/>
    <col min="4289" max="4289" width="7.85546875" style="14" customWidth="1"/>
    <col min="4290" max="4524" width="8.140625" style="14"/>
    <col min="4525" max="4526" width="0" style="14" hidden="1" customWidth="1"/>
    <col min="4527" max="4527" width="3.28515625" style="14" customWidth="1"/>
    <col min="4528" max="4528" width="9.5703125" style="14" customWidth="1"/>
    <col min="4529" max="4529" width="56.7109375" style="14" customWidth="1"/>
    <col min="4530" max="4539" width="13.140625" style="14" customWidth="1"/>
    <col min="4540" max="4541" width="3.28515625" style="14" customWidth="1"/>
    <col min="4542" max="4543" width="7.7109375" style="14" customWidth="1"/>
    <col min="4544" max="4544" width="8.140625" style="14"/>
    <col min="4545" max="4545" width="7.85546875" style="14" customWidth="1"/>
    <col min="4546" max="4780" width="8.140625" style="14"/>
    <col min="4781" max="4782" width="0" style="14" hidden="1" customWidth="1"/>
    <col min="4783" max="4783" width="3.28515625" style="14" customWidth="1"/>
    <col min="4784" max="4784" width="9.5703125" style="14" customWidth="1"/>
    <col min="4785" max="4785" width="56.7109375" style="14" customWidth="1"/>
    <col min="4786" max="4795" width="13.140625" style="14" customWidth="1"/>
    <col min="4796" max="4797" width="3.28515625" style="14" customWidth="1"/>
    <col min="4798" max="4799" width="7.7109375" style="14" customWidth="1"/>
    <col min="4800" max="4800" width="8.140625" style="14"/>
    <col min="4801" max="4801" width="7.85546875" style="14" customWidth="1"/>
    <col min="4802" max="5036" width="8.140625" style="14"/>
    <col min="5037" max="5038" width="0" style="14" hidden="1" customWidth="1"/>
    <col min="5039" max="5039" width="3.28515625" style="14" customWidth="1"/>
    <col min="5040" max="5040" width="9.5703125" style="14" customWidth="1"/>
    <col min="5041" max="5041" width="56.7109375" style="14" customWidth="1"/>
    <col min="5042" max="5051" width="13.140625" style="14" customWidth="1"/>
    <col min="5052" max="5053" width="3.28515625" style="14" customWidth="1"/>
    <col min="5054" max="5055" width="7.7109375" style="14" customWidth="1"/>
    <col min="5056" max="5056" width="8.140625" style="14"/>
    <col min="5057" max="5057" width="7.85546875" style="14" customWidth="1"/>
    <col min="5058" max="5292" width="8.140625" style="14"/>
    <col min="5293" max="5294" width="0" style="14" hidden="1" customWidth="1"/>
    <col min="5295" max="5295" width="3.28515625" style="14" customWidth="1"/>
    <col min="5296" max="5296" width="9.5703125" style="14" customWidth="1"/>
    <col min="5297" max="5297" width="56.7109375" style="14" customWidth="1"/>
    <col min="5298" max="5307" width="13.140625" style="14" customWidth="1"/>
    <col min="5308" max="5309" width="3.28515625" style="14" customWidth="1"/>
    <col min="5310" max="5311" width="7.7109375" style="14" customWidth="1"/>
    <col min="5312" max="5312" width="8.140625" style="14"/>
    <col min="5313" max="5313" width="7.85546875" style="14" customWidth="1"/>
    <col min="5314" max="5548" width="8.140625" style="14"/>
    <col min="5549" max="5550" width="0" style="14" hidden="1" customWidth="1"/>
    <col min="5551" max="5551" width="3.28515625" style="14" customWidth="1"/>
    <col min="5552" max="5552" width="9.5703125" style="14" customWidth="1"/>
    <col min="5553" max="5553" width="56.7109375" style="14" customWidth="1"/>
    <col min="5554" max="5563" width="13.140625" style="14" customWidth="1"/>
    <col min="5564" max="5565" width="3.28515625" style="14" customWidth="1"/>
    <col min="5566" max="5567" width="7.7109375" style="14" customWidth="1"/>
    <col min="5568" max="5568" width="8.140625" style="14"/>
    <col min="5569" max="5569" width="7.85546875" style="14" customWidth="1"/>
    <col min="5570" max="5804" width="8.140625" style="14"/>
    <col min="5805" max="5806" width="0" style="14" hidden="1" customWidth="1"/>
    <col min="5807" max="5807" width="3.28515625" style="14" customWidth="1"/>
    <col min="5808" max="5808" width="9.5703125" style="14" customWidth="1"/>
    <col min="5809" max="5809" width="56.7109375" style="14" customWidth="1"/>
    <col min="5810" max="5819" width="13.140625" style="14" customWidth="1"/>
    <col min="5820" max="5821" width="3.28515625" style="14" customWidth="1"/>
    <col min="5822" max="5823" width="7.7109375" style="14" customWidth="1"/>
    <col min="5824" max="5824" width="8.140625" style="14"/>
    <col min="5825" max="5825" width="7.85546875" style="14" customWidth="1"/>
    <col min="5826" max="6060" width="8.140625" style="14"/>
    <col min="6061" max="6062" width="0" style="14" hidden="1" customWidth="1"/>
    <col min="6063" max="6063" width="3.28515625" style="14" customWidth="1"/>
    <col min="6064" max="6064" width="9.5703125" style="14" customWidth="1"/>
    <col min="6065" max="6065" width="56.7109375" style="14" customWidth="1"/>
    <col min="6066" max="6075" width="13.140625" style="14" customWidth="1"/>
    <col min="6076" max="6077" width="3.28515625" style="14" customWidth="1"/>
    <col min="6078" max="6079" width="7.7109375" style="14" customWidth="1"/>
    <col min="6080" max="6080" width="8.140625" style="14"/>
    <col min="6081" max="6081" width="7.85546875" style="14" customWidth="1"/>
    <col min="6082" max="6316" width="8.140625" style="14"/>
    <col min="6317" max="6318" width="0" style="14" hidden="1" customWidth="1"/>
    <col min="6319" max="6319" width="3.28515625" style="14" customWidth="1"/>
    <col min="6320" max="6320" width="9.5703125" style="14" customWidth="1"/>
    <col min="6321" max="6321" width="56.7109375" style="14" customWidth="1"/>
    <col min="6322" max="6331" width="13.140625" style="14" customWidth="1"/>
    <col min="6332" max="6333" width="3.28515625" style="14" customWidth="1"/>
    <col min="6334" max="6335" width="7.7109375" style="14" customWidth="1"/>
    <col min="6336" max="6336" width="8.140625" style="14"/>
    <col min="6337" max="6337" width="7.85546875" style="14" customWidth="1"/>
    <col min="6338" max="6572" width="8.140625" style="14"/>
    <col min="6573" max="6574" width="0" style="14" hidden="1" customWidth="1"/>
    <col min="6575" max="6575" width="3.28515625" style="14" customWidth="1"/>
    <col min="6576" max="6576" width="9.5703125" style="14" customWidth="1"/>
    <col min="6577" max="6577" width="56.7109375" style="14" customWidth="1"/>
    <col min="6578" max="6587" width="13.140625" style="14" customWidth="1"/>
    <col min="6588" max="6589" width="3.28515625" style="14" customWidth="1"/>
    <col min="6590" max="6591" width="7.7109375" style="14" customWidth="1"/>
    <col min="6592" max="6592" width="8.140625" style="14"/>
    <col min="6593" max="6593" width="7.85546875" style="14" customWidth="1"/>
    <col min="6594" max="6828" width="8.140625" style="14"/>
    <col min="6829" max="6830" width="0" style="14" hidden="1" customWidth="1"/>
    <col min="6831" max="6831" width="3.28515625" style="14" customWidth="1"/>
    <col min="6832" max="6832" width="9.5703125" style="14" customWidth="1"/>
    <col min="6833" max="6833" width="56.7109375" style="14" customWidth="1"/>
    <col min="6834" max="6843" width="13.140625" style="14" customWidth="1"/>
    <col min="6844" max="6845" width="3.28515625" style="14" customWidth="1"/>
    <col min="6846" max="6847" width="7.7109375" style="14" customWidth="1"/>
    <col min="6848" max="6848" width="8.140625" style="14"/>
    <col min="6849" max="6849" width="7.85546875" style="14" customWidth="1"/>
    <col min="6850" max="7084" width="8.140625" style="14"/>
    <col min="7085" max="7086" width="0" style="14" hidden="1" customWidth="1"/>
    <col min="7087" max="7087" width="3.28515625" style="14" customWidth="1"/>
    <col min="7088" max="7088" width="9.5703125" style="14" customWidth="1"/>
    <col min="7089" max="7089" width="56.7109375" style="14" customWidth="1"/>
    <col min="7090" max="7099" width="13.140625" style="14" customWidth="1"/>
    <col min="7100" max="7101" width="3.28515625" style="14" customWidth="1"/>
    <col min="7102" max="7103" width="7.7109375" style="14" customWidth="1"/>
    <col min="7104" max="7104" width="8.140625" style="14"/>
    <col min="7105" max="7105" width="7.85546875" style="14" customWidth="1"/>
    <col min="7106" max="7340" width="8.140625" style="14"/>
    <col min="7341" max="7342" width="0" style="14" hidden="1" customWidth="1"/>
    <col min="7343" max="7343" width="3.28515625" style="14" customWidth="1"/>
    <col min="7344" max="7344" width="9.5703125" style="14" customWidth="1"/>
    <col min="7345" max="7345" width="56.7109375" style="14" customWidth="1"/>
    <col min="7346" max="7355" width="13.140625" style="14" customWidth="1"/>
    <col min="7356" max="7357" width="3.28515625" style="14" customWidth="1"/>
    <col min="7358" max="7359" width="7.7109375" style="14" customWidth="1"/>
    <col min="7360" max="7360" width="8.140625" style="14"/>
    <col min="7361" max="7361" width="7.85546875" style="14" customWidth="1"/>
    <col min="7362" max="7596" width="8.140625" style="14"/>
    <col min="7597" max="7598" width="0" style="14" hidden="1" customWidth="1"/>
    <col min="7599" max="7599" width="3.28515625" style="14" customWidth="1"/>
    <col min="7600" max="7600" width="9.5703125" style="14" customWidth="1"/>
    <col min="7601" max="7601" width="56.7109375" style="14" customWidth="1"/>
    <col min="7602" max="7611" width="13.140625" style="14" customWidth="1"/>
    <col min="7612" max="7613" width="3.28515625" style="14" customWidth="1"/>
    <col min="7614" max="7615" width="7.7109375" style="14" customWidth="1"/>
    <col min="7616" max="7616" width="8.140625" style="14"/>
    <col min="7617" max="7617" width="7.85546875" style="14" customWidth="1"/>
    <col min="7618" max="7852" width="8.140625" style="14"/>
    <col min="7853" max="7854" width="0" style="14" hidden="1" customWidth="1"/>
    <col min="7855" max="7855" width="3.28515625" style="14" customWidth="1"/>
    <col min="7856" max="7856" width="9.5703125" style="14" customWidth="1"/>
    <col min="7857" max="7857" width="56.7109375" style="14" customWidth="1"/>
    <col min="7858" max="7867" width="13.140625" style="14" customWidth="1"/>
    <col min="7868" max="7869" width="3.28515625" style="14" customWidth="1"/>
    <col min="7870" max="7871" width="7.7109375" style="14" customWidth="1"/>
    <col min="7872" max="7872" width="8.140625" style="14"/>
    <col min="7873" max="7873" width="7.85546875" style="14" customWidth="1"/>
    <col min="7874" max="8108" width="8.140625" style="14"/>
    <col min="8109" max="8110" width="0" style="14" hidden="1" customWidth="1"/>
    <col min="8111" max="8111" width="3.28515625" style="14" customWidth="1"/>
    <col min="8112" max="8112" width="9.5703125" style="14" customWidth="1"/>
    <col min="8113" max="8113" width="56.7109375" style="14" customWidth="1"/>
    <col min="8114" max="8123" width="13.140625" style="14" customWidth="1"/>
    <col min="8124" max="8125" width="3.28515625" style="14" customWidth="1"/>
    <col min="8126" max="8127" width="7.7109375" style="14" customWidth="1"/>
    <col min="8128" max="8128" width="8.140625" style="14"/>
    <col min="8129" max="8129" width="7.85546875" style="14" customWidth="1"/>
    <col min="8130" max="8364" width="8.140625" style="14"/>
    <col min="8365" max="8366" width="0" style="14" hidden="1" customWidth="1"/>
    <col min="8367" max="8367" width="3.28515625" style="14" customWidth="1"/>
    <col min="8368" max="8368" width="9.5703125" style="14" customWidth="1"/>
    <col min="8369" max="8369" width="56.7109375" style="14" customWidth="1"/>
    <col min="8370" max="8379" width="13.140625" style="14" customWidth="1"/>
    <col min="8380" max="8381" width="3.28515625" style="14" customWidth="1"/>
    <col min="8382" max="8383" width="7.7109375" style="14" customWidth="1"/>
    <col min="8384" max="8384" width="8.140625" style="14"/>
    <col min="8385" max="8385" width="7.85546875" style="14" customWidth="1"/>
    <col min="8386" max="8620" width="8.140625" style="14"/>
    <col min="8621" max="8622" width="0" style="14" hidden="1" customWidth="1"/>
    <col min="8623" max="8623" width="3.28515625" style="14" customWidth="1"/>
    <col min="8624" max="8624" width="9.5703125" style="14" customWidth="1"/>
    <col min="8625" max="8625" width="56.7109375" style="14" customWidth="1"/>
    <col min="8626" max="8635" width="13.140625" style="14" customWidth="1"/>
    <col min="8636" max="8637" width="3.28515625" style="14" customWidth="1"/>
    <col min="8638" max="8639" width="7.7109375" style="14" customWidth="1"/>
    <col min="8640" max="8640" width="8.140625" style="14"/>
    <col min="8641" max="8641" width="7.85546875" style="14" customWidth="1"/>
    <col min="8642" max="8876" width="8.140625" style="14"/>
    <col min="8877" max="8878" width="0" style="14" hidden="1" customWidth="1"/>
    <col min="8879" max="8879" width="3.28515625" style="14" customWidth="1"/>
    <col min="8880" max="8880" width="9.5703125" style="14" customWidth="1"/>
    <col min="8881" max="8881" width="56.7109375" style="14" customWidth="1"/>
    <col min="8882" max="8891" width="13.140625" style="14" customWidth="1"/>
    <col min="8892" max="8893" width="3.28515625" style="14" customWidth="1"/>
    <col min="8894" max="8895" width="7.7109375" style="14" customWidth="1"/>
    <col min="8896" max="8896" width="8.140625" style="14"/>
    <col min="8897" max="8897" width="7.85546875" style="14" customWidth="1"/>
    <col min="8898" max="9132" width="8.140625" style="14"/>
    <col min="9133" max="9134" width="0" style="14" hidden="1" customWidth="1"/>
    <col min="9135" max="9135" width="3.28515625" style="14" customWidth="1"/>
    <col min="9136" max="9136" width="9.5703125" style="14" customWidth="1"/>
    <col min="9137" max="9137" width="56.7109375" style="14" customWidth="1"/>
    <col min="9138" max="9147" width="13.140625" style="14" customWidth="1"/>
    <col min="9148" max="9149" width="3.28515625" style="14" customWidth="1"/>
    <col min="9150" max="9151" width="7.7109375" style="14" customWidth="1"/>
    <col min="9152" max="9152" width="8.140625" style="14"/>
    <col min="9153" max="9153" width="7.85546875" style="14" customWidth="1"/>
    <col min="9154" max="9388" width="8.140625" style="14"/>
    <col min="9389" max="9390" width="0" style="14" hidden="1" customWidth="1"/>
    <col min="9391" max="9391" width="3.28515625" style="14" customWidth="1"/>
    <col min="9392" max="9392" width="9.5703125" style="14" customWidth="1"/>
    <col min="9393" max="9393" width="56.7109375" style="14" customWidth="1"/>
    <col min="9394" max="9403" width="13.140625" style="14" customWidth="1"/>
    <col min="9404" max="9405" width="3.28515625" style="14" customWidth="1"/>
    <col min="9406" max="9407" width="7.7109375" style="14" customWidth="1"/>
    <col min="9408" max="9408" width="8.140625" style="14"/>
    <col min="9409" max="9409" width="7.85546875" style="14" customWidth="1"/>
    <col min="9410" max="9644" width="8.140625" style="14"/>
    <col min="9645" max="9646" width="0" style="14" hidden="1" customWidth="1"/>
    <col min="9647" max="9647" width="3.28515625" style="14" customWidth="1"/>
    <col min="9648" max="9648" width="9.5703125" style="14" customWidth="1"/>
    <col min="9649" max="9649" width="56.7109375" style="14" customWidth="1"/>
    <col min="9650" max="9659" width="13.140625" style="14" customWidth="1"/>
    <col min="9660" max="9661" width="3.28515625" style="14" customWidth="1"/>
    <col min="9662" max="9663" width="7.7109375" style="14" customWidth="1"/>
    <col min="9664" max="9664" width="8.140625" style="14"/>
    <col min="9665" max="9665" width="7.85546875" style="14" customWidth="1"/>
    <col min="9666" max="9900" width="8.140625" style="14"/>
    <col min="9901" max="9902" width="0" style="14" hidden="1" customWidth="1"/>
    <col min="9903" max="9903" width="3.28515625" style="14" customWidth="1"/>
    <col min="9904" max="9904" width="9.5703125" style="14" customWidth="1"/>
    <col min="9905" max="9905" width="56.7109375" style="14" customWidth="1"/>
    <col min="9906" max="9915" width="13.140625" style="14" customWidth="1"/>
    <col min="9916" max="9917" width="3.28515625" style="14" customWidth="1"/>
    <col min="9918" max="9919" width="7.7109375" style="14" customWidth="1"/>
    <col min="9920" max="9920" width="8.140625" style="14"/>
    <col min="9921" max="9921" width="7.85546875" style="14" customWidth="1"/>
    <col min="9922" max="10156" width="8.140625" style="14"/>
    <col min="10157" max="10158" width="0" style="14" hidden="1" customWidth="1"/>
    <col min="10159" max="10159" width="3.28515625" style="14" customWidth="1"/>
    <col min="10160" max="10160" width="9.5703125" style="14" customWidth="1"/>
    <col min="10161" max="10161" width="56.7109375" style="14" customWidth="1"/>
    <col min="10162" max="10171" width="13.140625" style="14" customWidth="1"/>
    <col min="10172" max="10173" width="3.28515625" style="14" customWidth="1"/>
    <col min="10174" max="10175" width="7.7109375" style="14" customWidth="1"/>
    <col min="10176" max="10176" width="8.140625" style="14"/>
    <col min="10177" max="10177" width="7.85546875" style="14" customWidth="1"/>
    <col min="10178" max="10412" width="8.140625" style="14"/>
    <col min="10413" max="10414" width="0" style="14" hidden="1" customWidth="1"/>
    <col min="10415" max="10415" width="3.28515625" style="14" customWidth="1"/>
    <col min="10416" max="10416" width="9.5703125" style="14" customWidth="1"/>
    <col min="10417" max="10417" width="56.7109375" style="14" customWidth="1"/>
    <col min="10418" max="10427" width="13.140625" style="14" customWidth="1"/>
    <col min="10428" max="10429" width="3.28515625" style="14" customWidth="1"/>
    <col min="10430" max="10431" width="7.7109375" style="14" customWidth="1"/>
    <col min="10432" max="10432" width="8.140625" style="14"/>
    <col min="10433" max="10433" width="7.85546875" style="14" customWidth="1"/>
    <col min="10434" max="10668" width="8.140625" style="14"/>
    <col min="10669" max="10670" width="0" style="14" hidden="1" customWidth="1"/>
    <col min="10671" max="10671" width="3.28515625" style="14" customWidth="1"/>
    <col min="10672" max="10672" width="9.5703125" style="14" customWidth="1"/>
    <col min="10673" max="10673" width="56.7109375" style="14" customWidth="1"/>
    <col min="10674" max="10683" width="13.140625" style="14" customWidth="1"/>
    <col min="10684" max="10685" width="3.28515625" style="14" customWidth="1"/>
    <col min="10686" max="10687" width="7.7109375" style="14" customWidth="1"/>
    <col min="10688" max="10688" width="8.140625" style="14"/>
    <col min="10689" max="10689" width="7.85546875" style="14" customWidth="1"/>
    <col min="10690" max="10924" width="8.140625" style="14"/>
    <col min="10925" max="10926" width="0" style="14" hidden="1" customWidth="1"/>
    <col min="10927" max="10927" width="3.28515625" style="14" customWidth="1"/>
    <col min="10928" max="10928" width="9.5703125" style="14" customWidth="1"/>
    <col min="10929" max="10929" width="56.7109375" style="14" customWidth="1"/>
    <col min="10930" max="10939" width="13.140625" style="14" customWidth="1"/>
    <col min="10940" max="10941" width="3.28515625" style="14" customWidth="1"/>
    <col min="10942" max="10943" width="7.7109375" style="14" customWidth="1"/>
    <col min="10944" max="10944" width="8.140625" style="14"/>
    <col min="10945" max="10945" width="7.85546875" style="14" customWidth="1"/>
    <col min="10946" max="11180" width="8.140625" style="14"/>
    <col min="11181" max="11182" width="0" style="14" hidden="1" customWidth="1"/>
    <col min="11183" max="11183" width="3.28515625" style="14" customWidth="1"/>
    <col min="11184" max="11184" width="9.5703125" style="14" customWidth="1"/>
    <col min="11185" max="11185" width="56.7109375" style="14" customWidth="1"/>
    <col min="11186" max="11195" width="13.140625" style="14" customWidth="1"/>
    <col min="11196" max="11197" width="3.28515625" style="14" customWidth="1"/>
    <col min="11198" max="11199" width="7.7109375" style="14" customWidth="1"/>
    <col min="11200" max="11200" width="8.140625" style="14"/>
    <col min="11201" max="11201" width="7.85546875" style="14" customWidth="1"/>
    <col min="11202" max="11436" width="8.140625" style="14"/>
    <col min="11437" max="11438" width="0" style="14" hidden="1" customWidth="1"/>
    <col min="11439" max="11439" width="3.28515625" style="14" customWidth="1"/>
    <col min="11440" max="11440" width="9.5703125" style="14" customWidth="1"/>
    <col min="11441" max="11441" width="56.7109375" style="14" customWidth="1"/>
    <col min="11442" max="11451" width="13.140625" style="14" customWidth="1"/>
    <col min="11452" max="11453" width="3.28515625" style="14" customWidth="1"/>
    <col min="11454" max="11455" width="7.7109375" style="14" customWidth="1"/>
    <col min="11456" max="11456" width="8.140625" style="14"/>
    <col min="11457" max="11457" width="7.85546875" style="14" customWidth="1"/>
    <col min="11458" max="11692" width="8.140625" style="14"/>
    <col min="11693" max="11694" width="0" style="14" hidden="1" customWidth="1"/>
    <col min="11695" max="11695" width="3.28515625" style="14" customWidth="1"/>
    <col min="11696" max="11696" width="9.5703125" style="14" customWidth="1"/>
    <col min="11697" max="11697" width="56.7109375" style="14" customWidth="1"/>
    <col min="11698" max="11707" width="13.140625" style="14" customWidth="1"/>
    <col min="11708" max="11709" width="3.28515625" style="14" customWidth="1"/>
    <col min="11710" max="11711" width="7.7109375" style="14" customWidth="1"/>
    <col min="11712" max="11712" width="8.140625" style="14"/>
    <col min="11713" max="11713" width="7.85546875" style="14" customWidth="1"/>
    <col min="11714" max="11948" width="8.140625" style="14"/>
    <col min="11949" max="11950" width="0" style="14" hidden="1" customWidth="1"/>
    <col min="11951" max="11951" width="3.28515625" style="14" customWidth="1"/>
    <col min="11952" max="11952" width="9.5703125" style="14" customWidth="1"/>
    <col min="11953" max="11953" width="56.7109375" style="14" customWidth="1"/>
    <col min="11954" max="11963" width="13.140625" style="14" customWidth="1"/>
    <col min="11964" max="11965" width="3.28515625" style="14" customWidth="1"/>
    <col min="11966" max="11967" width="7.7109375" style="14" customWidth="1"/>
    <col min="11968" max="11968" width="8.140625" style="14"/>
    <col min="11969" max="11969" width="7.85546875" style="14" customWidth="1"/>
    <col min="11970" max="12204" width="8.140625" style="14"/>
    <col min="12205" max="12206" width="0" style="14" hidden="1" customWidth="1"/>
    <col min="12207" max="12207" width="3.28515625" style="14" customWidth="1"/>
    <col min="12208" max="12208" width="9.5703125" style="14" customWidth="1"/>
    <col min="12209" max="12209" width="56.7109375" style="14" customWidth="1"/>
    <col min="12210" max="12219" width="13.140625" style="14" customWidth="1"/>
    <col min="12220" max="12221" width="3.28515625" style="14" customWidth="1"/>
    <col min="12222" max="12223" width="7.7109375" style="14" customWidth="1"/>
    <col min="12224" max="12224" width="8.140625" style="14"/>
    <col min="12225" max="12225" width="7.85546875" style="14" customWidth="1"/>
    <col min="12226" max="12460" width="8.140625" style="14"/>
    <col min="12461" max="12462" width="0" style="14" hidden="1" customWidth="1"/>
    <col min="12463" max="12463" width="3.28515625" style="14" customWidth="1"/>
    <col min="12464" max="12464" width="9.5703125" style="14" customWidth="1"/>
    <col min="12465" max="12465" width="56.7109375" style="14" customWidth="1"/>
    <col min="12466" max="12475" width="13.140625" style="14" customWidth="1"/>
    <col min="12476" max="12477" width="3.28515625" style="14" customWidth="1"/>
    <col min="12478" max="12479" width="7.7109375" style="14" customWidth="1"/>
    <col min="12480" max="12480" width="8.140625" style="14"/>
    <col min="12481" max="12481" width="7.85546875" style="14" customWidth="1"/>
    <col min="12482" max="12716" width="8.140625" style="14"/>
    <col min="12717" max="12718" width="0" style="14" hidden="1" customWidth="1"/>
    <col min="12719" max="12719" width="3.28515625" style="14" customWidth="1"/>
    <col min="12720" max="12720" width="9.5703125" style="14" customWidth="1"/>
    <col min="12721" max="12721" width="56.7109375" style="14" customWidth="1"/>
    <col min="12722" max="12731" width="13.140625" style="14" customWidth="1"/>
    <col min="12732" max="12733" width="3.28515625" style="14" customWidth="1"/>
    <col min="12734" max="12735" width="7.7109375" style="14" customWidth="1"/>
    <col min="12736" max="12736" width="8.140625" style="14"/>
    <col min="12737" max="12737" width="7.85546875" style="14" customWidth="1"/>
    <col min="12738" max="12972" width="8.140625" style="14"/>
    <col min="12973" max="12974" width="0" style="14" hidden="1" customWidth="1"/>
    <col min="12975" max="12975" width="3.28515625" style="14" customWidth="1"/>
    <col min="12976" max="12976" width="9.5703125" style="14" customWidth="1"/>
    <col min="12977" max="12977" width="56.7109375" style="14" customWidth="1"/>
    <col min="12978" max="12987" width="13.140625" style="14" customWidth="1"/>
    <col min="12988" max="12989" width="3.28515625" style="14" customWidth="1"/>
    <col min="12990" max="12991" width="7.7109375" style="14" customWidth="1"/>
    <col min="12992" max="12992" width="8.140625" style="14"/>
    <col min="12993" max="12993" width="7.85546875" style="14" customWidth="1"/>
    <col min="12994" max="13228" width="8.140625" style="14"/>
    <col min="13229" max="13230" width="0" style="14" hidden="1" customWidth="1"/>
    <col min="13231" max="13231" width="3.28515625" style="14" customWidth="1"/>
    <col min="13232" max="13232" width="9.5703125" style="14" customWidth="1"/>
    <col min="13233" max="13233" width="56.7109375" style="14" customWidth="1"/>
    <col min="13234" max="13243" width="13.140625" style="14" customWidth="1"/>
    <col min="13244" max="13245" width="3.28515625" style="14" customWidth="1"/>
    <col min="13246" max="13247" width="7.7109375" style="14" customWidth="1"/>
    <col min="13248" max="13248" width="8.140625" style="14"/>
    <col min="13249" max="13249" width="7.85546875" style="14" customWidth="1"/>
    <col min="13250" max="13484" width="8.140625" style="14"/>
    <col min="13485" max="13486" width="0" style="14" hidden="1" customWidth="1"/>
    <col min="13487" max="13487" width="3.28515625" style="14" customWidth="1"/>
    <col min="13488" max="13488" width="9.5703125" style="14" customWidth="1"/>
    <col min="13489" max="13489" width="56.7109375" style="14" customWidth="1"/>
    <col min="13490" max="13499" width="13.140625" style="14" customWidth="1"/>
    <col min="13500" max="13501" width="3.28515625" style="14" customWidth="1"/>
    <col min="13502" max="13503" width="7.7109375" style="14" customWidth="1"/>
    <col min="13504" max="13504" width="8.140625" style="14"/>
    <col min="13505" max="13505" width="7.85546875" style="14" customWidth="1"/>
    <col min="13506" max="13740" width="8.140625" style="14"/>
    <col min="13741" max="13742" width="0" style="14" hidden="1" customWidth="1"/>
    <col min="13743" max="13743" width="3.28515625" style="14" customWidth="1"/>
    <col min="13744" max="13744" width="9.5703125" style="14" customWidth="1"/>
    <col min="13745" max="13745" width="56.7109375" style="14" customWidth="1"/>
    <col min="13746" max="13755" width="13.140625" style="14" customWidth="1"/>
    <col min="13756" max="13757" width="3.28515625" style="14" customWidth="1"/>
    <col min="13758" max="13759" width="7.7109375" style="14" customWidth="1"/>
    <col min="13760" max="13760" width="8.140625" style="14"/>
    <col min="13761" max="13761" width="7.85546875" style="14" customWidth="1"/>
    <col min="13762" max="13996" width="8.140625" style="14"/>
    <col min="13997" max="13998" width="0" style="14" hidden="1" customWidth="1"/>
    <col min="13999" max="13999" width="3.28515625" style="14" customWidth="1"/>
    <col min="14000" max="14000" width="9.5703125" style="14" customWidth="1"/>
    <col min="14001" max="14001" width="56.7109375" style="14" customWidth="1"/>
    <col min="14002" max="14011" width="13.140625" style="14" customWidth="1"/>
    <col min="14012" max="14013" width="3.28515625" style="14" customWidth="1"/>
    <col min="14014" max="14015" width="7.7109375" style="14" customWidth="1"/>
    <col min="14016" max="14016" width="8.140625" style="14"/>
    <col min="14017" max="14017" width="7.85546875" style="14" customWidth="1"/>
    <col min="14018" max="14252" width="8.140625" style="14"/>
    <col min="14253" max="14254" width="0" style="14" hidden="1" customWidth="1"/>
    <col min="14255" max="14255" width="3.28515625" style="14" customWidth="1"/>
    <col min="14256" max="14256" width="9.5703125" style="14" customWidth="1"/>
    <col min="14257" max="14257" width="56.7109375" style="14" customWidth="1"/>
    <col min="14258" max="14267" width="13.140625" style="14" customWidth="1"/>
    <col min="14268" max="14269" width="3.28515625" style="14" customWidth="1"/>
    <col min="14270" max="14271" width="7.7109375" style="14" customWidth="1"/>
    <col min="14272" max="14272" width="8.140625" style="14"/>
    <col min="14273" max="14273" width="7.85546875" style="14" customWidth="1"/>
    <col min="14274" max="14508" width="8.140625" style="14"/>
    <col min="14509" max="14510" width="0" style="14" hidden="1" customWidth="1"/>
    <col min="14511" max="14511" width="3.28515625" style="14" customWidth="1"/>
    <col min="14512" max="14512" width="9.5703125" style="14" customWidth="1"/>
    <col min="14513" max="14513" width="56.7109375" style="14" customWidth="1"/>
    <col min="14514" max="14523" width="13.140625" style="14" customWidth="1"/>
    <col min="14524" max="14525" width="3.28515625" style="14" customWidth="1"/>
    <col min="14526" max="14527" width="7.7109375" style="14" customWidth="1"/>
    <col min="14528" max="14528" width="8.140625" style="14"/>
    <col min="14529" max="14529" width="7.85546875" style="14" customWidth="1"/>
    <col min="14530" max="14764" width="8.140625" style="14"/>
    <col min="14765" max="14766" width="0" style="14" hidden="1" customWidth="1"/>
    <col min="14767" max="14767" width="3.28515625" style="14" customWidth="1"/>
    <col min="14768" max="14768" width="9.5703125" style="14" customWidth="1"/>
    <col min="14769" max="14769" width="56.7109375" style="14" customWidth="1"/>
    <col min="14770" max="14779" width="13.140625" style="14" customWidth="1"/>
    <col min="14780" max="14781" width="3.28515625" style="14" customWidth="1"/>
    <col min="14782" max="14783" width="7.7109375" style="14" customWidth="1"/>
    <col min="14784" max="14784" width="8.140625" style="14"/>
    <col min="14785" max="14785" width="7.85546875" style="14" customWidth="1"/>
    <col min="14786" max="15020" width="8.140625" style="14"/>
    <col min="15021" max="15022" width="0" style="14" hidden="1" customWidth="1"/>
    <col min="15023" max="15023" width="3.28515625" style="14" customWidth="1"/>
    <col min="15024" max="15024" width="9.5703125" style="14" customWidth="1"/>
    <col min="15025" max="15025" width="56.7109375" style="14" customWidth="1"/>
    <col min="15026" max="15035" width="13.140625" style="14" customWidth="1"/>
    <col min="15036" max="15037" width="3.28515625" style="14" customWidth="1"/>
    <col min="15038" max="15039" width="7.7109375" style="14" customWidth="1"/>
    <col min="15040" max="15040" width="8.140625" style="14"/>
    <col min="15041" max="15041" width="7.85546875" style="14" customWidth="1"/>
    <col min="15042" max="15276" width="8.140625" style="14"/>
    <col min="15277" max="15278" width="0" style="14" hidden="1" customWidth="1"/>
    <col min="15279" max="15279" width="3.28515625" style="14" customWidth="1"/>
    <col min="15280" max="15280" width="9.5703125" style="14" customWidth="1"/>
    <col min="15281" max="15281" width="56.7109375" style="14" customWidth="1"/>
    <col min="15282" max="15291" width="13.140625" style="14" customWidth="1"/>
    <col min="15292" max="15293" width="3.28515625" style="14" customWidth="1"/>
    <col min="15294" max="15295" width="7.7109375" style="14" customWidth="1"/>
    <col min="15296" max="15296" width="8.140625" style="14"/>
    <col min="15297" max="15297" width="7.85546875" style="14" customWidth="1"/>
    <col min="15298" max="15532" width="8.140625" style="14"/>
    <col min="15533" max="15534" width="0" style="14" hidden="1" customWidth="1"/>
    <col min="15535" max="15535" width="3.28515625" style="14" customWidth="1"/>
    <col min="15536" max="15536" width="9.5703125" style="14" customWidth="1"/>
    <col min="15537" max="15537" width="56.7109375" style="14" customWidth="1"/>
    <col min="15538" max="15547" width="13.140625" style="14" customWidth="1"/>
    <col min="15548" max="15549" width="3.28515625" style="14" customWidth="1"/>
    <col min="15550" max="15551" width="7.7109375" style="14" customWidth="1"/>
    <col min="15552" max="15552" width="8.140625" style="14"/>
    <col min="15553" max="15553" width="7.85546875" style="14" customWidth="1"/>
    <col min="15554" max="15788" width="8.140625" style="14"/>
    <col min="15789" max="15790" width="0" style="14" hidden="1" customWidth="1"/>
    <col min="15791" max="15791" width="3.28515625" style="14" customWidth="1"/>
    <col min="15792" max="15792" width="9.5703125" style="14" customWidth="1"/>
    <col min="15793" max="15793" width="56.7109375" style="14" customWidth="1"/>
    <col min="15794" max="15803" width="13.140625" style="14" customWidth="1"/>
    <col min="15804" max="15805" width="3.28515625" style="14" customWidth="1"/>
    <col min="15806" max="15807" width="7.7109375" style="14" customWidth="1"/>
    <col min="15808" max="15808" width="8.140625" style="14"/>
    <col min="15809" max="15809" width="7.85546875" style="14" customWidth="1"/>
    <col min="15810" max="16044" width="8.140625" style="14"/>
    <col min="16045" max="16046" width="0" style="14" hidden="1" customWidth="1"/>
    <col min="16047" max="16047" width="3.28515625" style="14" customWidth="1"/>
    <col min="16048" max="16048" width="9.5703125" style="14" customWidth="1"/>
    <col min="16049" max="16049" width="56.7109375" style="14" customWidth="1"/>
    <col min="16050" max="16059" width="13.140625" style="14" customWidth="1"/>
    <col min="16060" max="16061" width="3.28515625" style="14" customWidth="1"/>
    <col min="16062" max="16063" width="7.7109375" style="14" customWidth="1"/>
    <col min="16064" max="16064" width="8.140625" style="14"/>
    <col min="16065" max="16065" width="7.85546875" style="14" customWidth="1"/>
    <col min="16066" max="16384" width="8.140625" style="14"/>
  </cols>
  <sheetData>
    <row r="1" spans="1:4" ht="15.75" customHeight="1" x14ac:dyDescent="0.25">
      <c r="D1" s="52" t="s">
        <v>119</v>
      </c>
    </row>
    <row r="2" spans="1:4" ht="15.75" customHeight="1" x14ac:dyDescent="0.25">
      <c r="D2" s="52" t="s">
        <v>120</v>
      </c>
    </row>
    <row r="3" spans="1:4" ht="15.75" customHeight="1" x14ac:dyDescent="0.25">
      <c r="D3" s="52" t="s">
        <v>121</v>
      </c>
    </row>
    <row r="4" spans="1:4" ht="15.75" customHeight="1" x14ac:dyDescent="0.25">
      <c r="D4" s="52" t="s">
        <v>122</v>
      </c>
    </row>
    <row r="5" spans="1:4" ht="15.75" customHeight="1" x14ac:dyDescent="0.25">
      <c r="D5" s="31"/>
    </row>
    <row r="6" spans="1:4" ht="15.75" customHeight="1" x14ac:dyDescent="0.25">
      <c r="A6" s="68" t="s">
        <v>123</v>
      </c>
      <c r="B6" s="68"/>
      <c r="C6" s="68"/>
      <c r="D6" s="68"/>
    </row>
    <row r="7" spans="1:4" ht="15.75" customHeight="1" x14ac:dyDescent="0.25">
      <c r="A7" s="68" t="s">
        <v>146</v>
      </c>
      <c r="B7" s="68"/>
      <c r="C7" s="68"/>
      <c r="D7" s="68"/>
    </row>
    <row r="8" spans="1:4" ht="15.75" customHeight="1" x14ac:dyDescent="0.25">
      <c r="A8" s="68" t="s">
        <v>124</v>
      </c>
      <c r="B8" s="68"/>
      <c r="C8" s="68"/>
      <c r="D8" s="68"/>
    </row>
    <row r="9" spans="1:4" ht="15.75" customHeight="1" x14ac:dyDescent="0.25">
      <c r="B9" s="22"/>
      <c r="C9" s="22"/>
    </row>
    <row r="10" spans="1:4" ht="15.75" customHeight="1" x14ac:dyDescent="0.25"/>
    <row r="11" spans="1:4" s="13" customFormat="1" ht="30.75" customHeight="1" x14ac:dyDescent="0.25">
      <c r="A11" s="4" t="s">
        <v>118</v>
      </c>
      <c r="B11" s="4" t="s">
        <v>0</v>
      </c>
      <c r="C11" s="12" t="s">
        <v>102</v>
      </c>
      <c r="D11" s="53">
        <v>2021</v>
      </c>
    </row>
    <row r="12" spans="1:4" s="15" customFormat="1" ht="15.75" customHeight="1" x14ac:dyDescent="0.25">
      <c r="A12" s="4" t="s">
        <v>149</v>
      </c>
      <c r="B12" s="1" t="s">
        <v>100</v>
      </c>
      <c r="C12" s="24" t="s">
        <v>101</v>
      </c>
      <c r="D12" s="54">
        <v>678726.16800000006</v>
      </c>
    </row>
    <row r="13" spans="1:4" s="15" customFormat="1" ht="15.75" customHeight="1" x14ac:dyDescent="0.25">
      <c r="A13" s="4" t="s">
        <v>150</v>
      </c>
      <c r="B13" s="5" t="s">
        <v>2</v>
      </c>
      <c r="C13" s="24" t="s">
        <v>101</v>
      </c>
      <c r="D13" s="54">
        <v>236488.51500000001</v>
      </c>
    </row>
    <row r="14" spans="1:4" s="15" customFormat="1" ht="15.75" customHeight="1" x14ac:dyDescent="0.25">
      <c r="A14" s="4" t="s">
        <v>151</v>
      </c>
      <c r="B14" s="5" t="s">
        <v>4</v>
      </c>
      <c r="C14" s="24" t="s">
        <v>101</v>
      </c>
      <c r="D14" s="54">
        <v>70887.69</v>
      </c>
    </row>
    <row r="15" spans="1:4" s="15" customFormat="1" ht="15.75" customHeight="1" x14ac:dyDescent="0.25">
      <c r="A15" s="4" t="s">
        <v>152</v>
      </c>
      <c r="B15" s="5" t="s">
        <v>6</v>
      </c>
      <c r="C15" s="24" t="s">
        <v>101</v>
      </c>
      <c r="D15" s="54">
        <v>44407.615000000005</v>
      </c>
    </row>
    <row r="16" spans="1:4" s="18" customFormat="1" ht="15.75" customHeight="1" outlineLevel="1" x14ac:dyDescent="0.25">
      <c r="A16" s="7" t="s">
        <v>153</v>
      </c>
      <c r="B16" s="2" t="s">
        <v>8</v>
      </c>
      <c r="C16" s="8" t="s">
        <v>101</v>
      </c>
      <c r="D16" s="55">
        <v>27430.899000000001</v>
      </c>
    </row>
    <row r="17" spans="1:4" s="18" customFormat="1" ht="15.75" customHeight="1" outlineLevel="2" x14ac:dyDescent="0.25">
      <c r="A17" s="7" t="s">
        <v>154</v>
      </c>
      <c r="B17" s="2" t="s">
        <v>10</v>
      </c>
      <c r="C17" s="8" t="s">
        <v>101</v>
      </c>
      <c r="D17" s="55">
        <v>1064.1510000000001</v>
      </c>
    </row>
    <row r="18" spans="1:4" s="18" customFormat="1" ht="15.75" customHeight="1" outlineLevel="2" x14ac:dyDescent="0.25">
      <c r="A18" s="7" t="s">
        <v>155</v>
      </c>
      <c r="B18" s="2" t="s">
        <v>12</v>
      </c>
      <c r="C18" s="8" t="s">
        <v>101</v>
      </c>
      <c r="D18" s="55">
        <v>12031.347</v>
      </c>
    </row>
    <row r="19" spans="1:4" s="18" customFormat="1" ht="15.75" customHeight="1" outlineLevel="2" x14ac:dyDescent="0.25">
      <c r="A19" s="7" t="s">
        <v>156</v>
      </c>
      <c r="B19" s="2" t="s">
        <v>14</v>
      </c>
      <c r="C19" s="8" t="s">
        <v>101</v>
      </c>
      <c r="D19" s="55">
        <v>3881.2179999999998</v>
      </c>
    </row>
    <row r="20" spans="1:4" s="15" customFormat="1" ht="15.75" customHeight="1" x14ac:dyDescent="0.25">
      <c r="A20" s="4" t="s">
        <v>157</v>
      </c>
      <c r="B20" s="5" t="s">
        <v>125</v>
      </c>
      <c r="C20" s="24" t="s">
        <v>101</v>
      </c>
      <c r="D20" s="54">
        <v>56664.764000000003</v>
      </c>
    </row>
    <row r="21" spans="1:4" s="15" customFormat="1" ht="15.75" customHeight="1" x14ac:dyDescent="0.25">
      <c r="A21" s="4" t="s">
        <v>158</v>
      </c>
      <c r="B21" s="5" t="s">
        <v>17</v>
      </c>
      <c r="C21" s="24" t="s">
        <v>101</v>
      </c>
      <c r="D21" s="54">
        <v>270277.58399999997</v>
      </c>
    </row>
    <row r="22" spans="1:4" s="15" customFormat="1" ht="15.75" customHeight="1" x14ac:dyDescent="0.25">
      <c r="A22" s="4" t="s">
        <v>159</v>
      </c>
      <c r="B22" s="10" t="s">
        <v>143</v>
      </c>
      <c r="C22" s="24" t="s">
        <v>101</v>
      </c>
      <c r="D22" s="54">
        <v>200348.68099999998</v>
      </c>
    </row>
    <row r="23" spans="1:4" ht="15.75" customHeight="1" outlineLevel="1" x14ac:dyDescent="0.25">
      <c r="A23" s="7" t="s">
        <v>160</v>
      </c>
      <c r="B23" s="34" t="s">
        <v>20</v>
      </c>
      <c r="C23" s="8" t="s">
        <v>101</v>
      </c>
      <c r="D23" s="55">
        <v>16267.77</v>
      </c>
    </row>
    <row r="24" spans="1:4" s="18" customFormat="1" ht="15.75" customHeight="1" outlineLevel="1" x14ac:dyDescent="0.25">
      <c r="A24" s="7" t="s">
        <v>161</v>
      </c>
      <c r="B24" s="34" t="s">
        <v>145</v>
      </c>
      <c r="C24" s="8" t="s">
        <v>101</v>
      </c>
      <c r="D24" s="61">
        <v>183952.56400000001</v>
      </c>
    </row>
    <row r="25" spans="1:4" ht="15.75" customHeight="1" outlineLevel="1" x14ac:dyDescent="0.25">
      <c r="A25" s="7" t="s">
        <v>162</v>
      </c>
      <c r="B25" s="34" t="s">
        <v>128</v>
      </c>
      <c r="C25" s="8" t="s">
        <v>101</v>
      </c>
      <c r="D25" s="61">
        <v>121.218</v>
      </c>
    </row>
    <row r="26" spans="1:4" s="15" customFormat="1" ht="15.75" customHeight="1" x14ac:dyDescent="0.25">
      <c r="A26" s="32" t="s">
        <v>163</v>
      </c>
      <c r="B26" s="36" t="s">
        <v>144</v>
      </c>
      <c r="C26" s="24" t="s">
        <v>101</v>
      </c>
      <c r="D26" s="65">
        <v>3553.7900000000004</v>
      </c>
    </row>
    <row r="27" spans="1:4" s="18" customFormat="1" ht="15.75" customHeight="1" outlineLevel="1" x14ac:dyDescent="0.25">
      <c r="A27" s="7" t="s">
        <v>164</v>
      </c>
      <c r="B27" s="34" t="s">
        <v>26</v>
      </c>
      <c r="C27" s="8" t="s">
        <v>101</v>
      </c>
      <c r="D27" s="61">
        <v>166.02799999999999</v>
      </c>
    </row>
    <row r="28" spans="1:4" s="18" customFormat="1" ht="15.75" customHeight="1" outlineLevel="1" x14ac:dyDescent="0.25">
      <c r="A28" s="7" t="s">
        <v>165</v>
      </c>
      <c r="B28" s="34" t="s">
        <v>28</v>
      </c>
      <c r="C28" s="8" t="s">
        <v>101</v>
      </c>
      <c r="D28" s="61">
        <v>350.19600000000003</v>
      </c>
    </row>
    <row r="29" spans="1:4" s="18" customFormat="1" ht="15.75" customHeight="1" outlineLevel="1" x14ac:dyDescent="0.25">
      <c r="A29" s="7" t="s">
        <v>166</v>
      </c>
      <c r="B29" s="34" t="s">
        <v>30</v>
      </c>
      <c r="C29" s="8" t="s">
        <v>101</v>
      </c>
      <c r="D29" s="61">
        <v>3036.6790000000001</v>
      </c>
    </row>
    <row r="30" spans="1:4" s="15" customFormat="1" ht="15.75" customHeight="1" x14ac:dyDescent="0.25">
      <c r="A30" s="32" t="s">
        <v>167</v>
      </c>
      <c r="B30" s="37" t="s">
        <v>32</v>
      </c>
      <c r="C30" s="24" t="s">
        <v>101</v>
      </c>
      <c r="D30" s="65">
        <v>38271.170999999995</v>
      </c>
    </row>
    <row r="31" spans="1:4" ht="15.75" customHeight="1" outlineLevel="2" x14ac:dyDescent="0.25">
      <c r="A31" s="6" t="s">
        <v>168</v>
      </c>
      <c r="B31" s="11" t="s">
        <v>34</v>
      </c>
      <c r="C31" s="8" t="s">
        <v>101</v>
      </c>
      <c r="D31" s="61">
        <v>34999.046999999999</v>
      </c>
    </row>
    <row r="32" spans="1:4" ht="15.75" customHeight="1" outlineLevel="2" x14ac:dyDescent="0.25">
      <c r="A32" s="6" t="s">
        <v>169</v>
      </c>
      <c r="B32" s="11" t="s">
        <v>36</v>
      </c>
      <c r="C32" s="8" t="s">
        <v>101</v>
      </c>
      <c r="D32" s="61">
        <v>64.040000000000006</v>
      </c>
    </row>
    <row r="33" spans="1:4" ht="15.75" customHeight="1" outlineLevel="2" x14ac:dyDescent="0.25">
      <c r="A33" s="6" t="s">
        <v>170</v>
      </c>
      <c r="B33" s="11" t="s">
        <v>38</v>
      </c>
      <c r="C33" s="8" t="s">
        <v>101</v>
      </c>
      <c r="D33" s="61">
        <v>258.2</v>
      </c>
    </row>
    <row r="34" spans="1:4" ht="15.75" customHeight="1" outlineLevel="2" x14ac:dyDescent="0.25">
      <c r="A34" s="3" t="s">
        <v>171</v>
      </c>
      <c r="B34" s="11" t="s">
        <v>40</v>
      </c>
      <c r="C34" s="8" t="s">
        <v>101</v>
      </c>
      <c r="D34" s="61">
        <v>111.884</v>
      </c>
    </row>
    <row r="35" spans="1:4" s="15" customFormat="1" ht="15.75" customHeight="1" x14ac:dyDescent="0.25">
      <c r="A35" s="32" t="s">
        <v>172</v>
      </c>
      <c r="B35" s="37" t="s">
        <v>42</v>
      </c>
      <c r="C35" s="24" t="s">
        <v>101</v>
      </c>
      <c r="D35" s="65">
        <v>13612.373</v>
      </c>
    </row>
    <row r="36" spans="1:4" ht="15.75" customHeight="1" outlineLevel="2" x14ac:dyDescent="0.25">
      <c r="A36" s="7" t="s">
        <v>173</v>
      </c>
      <c r="B36" s="34" t="s">
        <v>44</v>
      </c>
      <c r="C36" s="8" t="s">
        <v>101</v>
      </c>
      <c r="D36" s="61">
        <v>2083.1880000000001</v>
      </c>
    </row>
    <row r="37" spans="1:4" ht="15.75" customHeight="1" outlineLevel="2" x14ac:dyDescent="0.25">
      <c r="A37" s="7" t="s">
        <v>174</v>
      </c>
      <c r="B37" s="34" t="s">
        <v>46</v>
      </c>
      <c r="C37" s="8" t="s">
        <v>101</v>
      </c>
      <c r="D37" s="61">
        <v>147.214</v>
      </c>
    </row>
    <row r="38" spans="1:4" ht="15.75" customHeight="1" outlineLevel="2" x14ac:dyDescent="0.25">
      <c r="A38" s="7" t="s">
        <v>175</v>
      </c>
      <c r="B38" s="34" t="s">
        <v>48</v>
      </c>
      <c r="C38" s="8" t="s">
        <v>101</v>
      </c>
      <c r="D38" s="61">
        <v>3932.7049999999999</v>
      </c>
    </row>
    <row r="39" spans="1:4" ht="15.75" customHeight="1" outlineLevel="2" x14ac:dyDescent="0.25">
      <c r="A39" s="7" t="s">
        <v>176</v>
      </c>
      <c r="B39" s="34" t="s">
        <v>50</v>
      </c>
      <c r="C39" s="8" t="s">
        <v>101</v>
      </c>
      <c r="D39" s="61">
        <v>716.08199999999999</v>
      </c>
    </row>
    <row r="40" spans="1:4" ht="15.75" customHeight="1" outlineLevel="2" x14ac:dyDescent="0.25">
      <c r="A40" s="7" t="s">
        <v>177</v>
      </c>
      <c r="B40" s="34" t="s">
        <v>52</v>
      </c>
      <c r="C40" s="8" t="s">
        <v>101</v>
      </c>
      <c r="D40" s="61">
        <v>6733.1839999999993</v>
      </c>
    </row>
    <row r="41" spans="1:4" ht="15.75" customHeight="1" outlineLevel="2" x14ac:dyDescent="0.25">
      <c r="A41" s="7" t="s">
        <v>178</v>
      </c>
      <c r="B41" s="38" t="s">
        <v>54</v>
      </c>
      <c r="C41" s="8" t="s">
        <v>101</v>
      </c>
      <c r="D41" s="61">
        <v>0</v>
      </c>
    </row>
    <row r="42" spans="1:4" ht="15.75" customHeight="1" outlineLevel="2" x14ac:dyDescent="0.25">
      <c r="A42" s="7" t="s">
        <v>179</v>
      </c>
      <c r="B42" s="38" t="s">
        <v>56</v>
      </c>
      <c r="C42" s="8" t="s">
        <v>101</v>
      </c>
      <c r="D42" s="61">
        <v>2862.1149999999998</v>
      </c>
    </row>
    <row r="43" spans="1:4" ht="15.75" customHeight="1" outlineLevel="2" x14ac:dyDescent="0.25">
      <c r="A43" s="7" t="s">
        <v>180</v>
      </c>
      <c r="B43" s="38" t="s">
        <v>58</v>
      </c>
      <c r="C43" s="8" t="s">
        <v>101</v>
      </c>
      <c r="D43" s="61">
        <v>310.53899999999999</v>
      </c>
    </row>
    <row r="44" spans="1:4" ht="15.75" customHeight="1" outlineLevel="2" x14ac:dyDescent="0.25">
      <c r="A44" s="7" t="s">
        <v>181</v>
      </c>
      <c r="B44" s="38" t="s">
        <v>60</v>
      </c>
      <c r="C44" s="8" t="s">
        <v>101</v>
      </c>
      <c r="D44" s="61">
        <v>3560.53</v>
      </c>
    </row>
    <row r="45" spans="1:4" s="39" customFormat="1" ht="15.75" customHeight="1" outlineLevel="1" x14ac:dyDescent="0.25">
      <c r="A45" s="32" t="s">
        <v>182</v>
      </c>
      <c r="B45" s="37" t="s">
        <v>62</v>
      </c>
      <c r="C45" s="24" t="s">
        <v>101</v>
      </c>
      <c r="D45" s="65">
        <v>7253.4589999999998</v>
      </c>
    </row>
    <row r="46" spans="1:4" s="39" customFormat="1" ht="15.75" customHeight="1" outlineLevel="1" x14ac:dyDescent="0.25">
      <c r="A46" s="32" t="s">
        <v>183</v>
      </c>
      <c r="B46" s="37" t="s">
        <v>64</v>
      </c>
      <c r="C46" s="24" t="s">
        <v>101</v>
      </c>
      <c r="D46" s="65">
        <v>7238.1100000000006</v>
      </c>
    </row>
    <row r="47" spans="1:4" s="40" customFormat="1" ht="15.75" customHeight="1" outlineLevel="3" x14ac:dyDescent="0.25">
      <c r="A47" s="7" t="s">
        <v>184</v>
      </c>
      <c r="B47" s="34" t="s">
        <v>67</v>
      </c>
      <c r="C47" s="8" t="s">
        <v>101</v>
      </c>
      <c r="D47" s="61">
        <v>273.12799999999999</v>
      </c>
    </row>
    <row r="48" spans="1:4" s="16" customFormat="1" ht="15.75" customHeight="1" outlineLevel="4" x14ac:dyDescent="0.2">
      <c r="A48" s="7" t="s">
        <v>185</v>
      </c>
      <c r="B48" s="34" t="s">
        <v>69</v>
      </c>
      <c r="C48" s="8" t="s">
        <v>101</v>
      </c>
      <c r="D48" s="61">
        <v>3422.7290000000003</v>
      </c>
    </row>
    <row r="49" spans="1:4" s="19" customFormat="1" ht="15.75" customHeight="1" outlineLevel="4" x14ac:dyDescent="0.2">
      <c r="A49" s="7" t="s">
        <v>186</v>
      </c>
      <c r="B49" s="34" t="s">
        <v>71</v>
      </c>
      <c r="C49" s="8" t="s">
        <v>101</v>
      </c>
      <c r="D49" s="61">
        <v>2104.3789999999999</v>
      </c>
    </row>
    <row r="50" spans="1:4" s="19" customFormat="1" ht="15.75" customHeight="1" outlineLevel="4" x14ac:dyDescent="0.2">
      <c r="A50" s="7" t="s">
        <v>187</v>
      </c>
      <c r="B50" s="34" t="s">
        <v>73</v>
      </c>
      <c r="C50" s="8" t="s">
        <v>101</v>
      </c>
      <c r="D50" s="61">
        <v>0</v>
      </c>
    </row>
    <row r="51" spans="1:4" ht="15.75" customHeight="1" outlineLevel="3" x14ac:dyDescent="0.25">
      <c r="A51" s="7" t="s">
        <v>188</v>
      </c>
      <c r="B51" s="34" t="s">
        <v>75</v>
      </c>
      <c r="C51" s="8" t="s">
        <v>101</v>
      </c>
      <c r="D51" s="61">
        <v>0</v>
      </c>
    </row>
    <row r="52" spans="1:4" s="16" customFormat="1" ht="15.75" customHeight="1" outlineLevel="4" x14ac:dyDescent="0.2">
      <c r="A52" s="7" t="s">
        <v>189</v>
      </c>
      <c r="B52" s="34" t="s">
        <v>60</v>
      </c>
      <c r="C52" s="8" t="s">
        <v>101</v>
      </c>
      <c r="D52" s="61">
        <v>1437.874</v>
      </c>
    </row>
    <row r="53" spans="1:4" s="17" customFormat="1" ht="15.75" customHeight="1" outlineLevel="4" x14ac:dyDescent="0.2">
      <c r="A53" s="4" t="s">
        <v>190</v>
      </c>
      <c r="B53" s="64" t="s">
        <v>77</v>
      </c>
      <c r="C53" s="24" t="s">
        <v>101</v>
      </c>
      <c r="D53" s="65">
        <v>29211.830319200002</v>
      </c>
    </row>
    <row r="54" spans="1:4" ht="15.75" customHeight="1" x14ac:dyDescent="0.25">
      <c r="A54" s="4" t="s">
        <v>191</v>
      </c>
      <c r="B54" s="64" t="s">
        <v>79</v>
      </c>
      <c r="C54" s="24" t="s">
        <v>101</v>
      </c>
      <c r="D54" s="65">
        <v>62039.393901999996</v>
      </c>
    </row>
    <row r="55" spans="1:4" s="15" customFormat="1" ht="15.75" customHeight="1" x14ac:dyDescent="0.25">
      <c r="A55" s="6" t="s">
        <v>192</v>
      </c>
      <c r="B55" s="20" t="s">
        <v>81</v>
      </c>
      <c r="C55" s="8" t="s">
        <v>101</v>
      </c>
      <c r="D55" s="61">
        <v>3098.6081184</v>
      </c>
    </row>
    <row r="56" spans="1:4" ht="15.75" customHeight="1" x14ac:dyDescent="0.25">
      <c r="A56" s="6" t="s">
        <v>193</v>
      </c>
      <c r="B56" s="20" t="s">
        <v>83</v>
      </c>
      <c r="C56" s="8" t="s">
        <v>101</v>
      </c>
      <c r="D56" s="61">
        <v>22798.678</v>
      </c>
    </row>
    <row r="57" spans="1:4" ht="15.75" customHeight="1" x14ac:dyDescent="0.25">
      <c r="A57" s="6" t="s">
        <v>194</v>
      </c>
      <c r="B57" s="20" t="s">
        <v>85</v>
      </c>
      <c r="C57" s="8" t="s">
        <v>101</v>
      </c>
      <c r="D57" s="61">
        <v>1891.0848275999999</v>
      </c>
    </row>
    <row r="58" spans="1:4" s="16" customFormat="1" ht="15.75" customHeight="1" outlineLevel="4" x14ac:dyDescent="0.2">
      <c r="A58" s="6" t="s">
        <v>195</v>
      </c>
      <c r="B58" s="20" t="s">
        <v>87</v>
      </c>
      <c r="C58" s="8" t="s">
        <v>101</v>
      </c>
      <c r="D58" s="61">
        <v>13266.8789796</v>
      </c>
    </row>
    <row r="59" spans="1:4" ht="15.75" customHeight="1" x14ac:dyDescent="0.25">
      <c r="A59" s="6" t="s">
        <v>196</v>
      </c>
      <c r="B59" s="20" t="s">
        <v>14</v>
      </c>
      <c r="C59" s="8" t="s">
        <v>101</v>
      </c>
      <c r="D59" s="61">
        <v>20984.143976399999</v>
      </c>
    </row>
    <row r="60" spans="1:4" s="16" customFormat="1" ht="15.75" customHeight="1" outlineLevel="4" x14ac:dyDescent="0.2">
      <c r="A60" s="4" t="s">
        <v>197</v>
      </c>
      <c r="B60" s="64" t="s">
        <v>90</v>
      </c>
      <c r="C60" s="24" t="s">
        <v>101</v>
      </c>
      <c r="D60" s="65">
        <v>6009.43</v>
      </c>
    </row>
    <row r="61" spans="1:4" s="15" customFormat="1" ht="15.75" customHeight="1" x14ac:dyDescent="0.25">
      <c r="A61" s="4" t="s">
        <v>198</v>
      </c>
      <c r="B61" s="5" t="s">
        <v>92</v>
      </c>
      <c r="C61" s="24" t="s">
        <v>101</v>
      </c>
      <c r="D61" s="65">
        <v>6009.43</v>
      </c>
    </row>
    <row r="62" spans="1:4" s="15" customFormat="1" ht="15.75" customHeight="1" x14ac:dyDescent="0.25">
      <c r="A62" s="6" t="s">
        <v>199</v>
      </c>
      <c r="B62" s="9" t="s">
        <v>129</v>
      </c>
      <c r="C62" s="8" t="s">
        <v>101</v>
      </c>
      <c r="D62" s="61">
        <v>0</v>
      </c>
    </row>
    <row r="63" spans="1:4" ht="15.75" customHeight="1" x14ac:dyDescent="0.25">
      <c r="A63" s="6" t="s">
        <v>200</v>
      </c>
      <c r="B63" s="9" t="s">
        <v>95</v>
      </c>
      <c r="C63" s="8" t="s">
        <v>101</v>
      </c>
      <c r="D63" s="61">
        <v>0</v>
      </c>
    </row>
    <row r="64" spans="1:4" ht="15.75" customHeight="1" x14ac:dyDescent="0.25">
      <c r="A64" s="6" t="s">
        <v>201</v>
      </c>
      <c r="B64" s="9" t="s">
        <v>130</v>
      </c>
      <c r="C64" s="8" t="s">
        <v>101</v>
      </c>
      <c r="D64" s="61">
        <v>6009.43</v>
      </c>
    </row>
    <row r="65" spans="1:4" ht="27.75" customHeight="1" x14ac:dyDescent="0.25">
      <c r="A65" s="6" t="s">
        <v>202</v>
      </c>
      <c r="B65" s="9" t="s">
        <v>131</v>
      </c>
      <c r="C65" s="8" t="s">
        <v>101</v>
      </c>
      <c r="D65" s="61">
        <v>0</v>
      </c>
    </row>
    <row r="66" spans="1:4" ht="15.75" customHeight="1" x14ac:dyDescent="0.25">
      <c r="A66" s="4" t="s">
        <v>203</v>
      </c>
      <c r="B66" s="5" t="s">
        <v>98</v>
      </c>
      <c r="C66" s="24" t="s">
        <v>101</v>
      </c>
      <c r="D66" s="65">
        <v>0</v>
      </c>
    </row>
    <row r="67" spans="1:4" s="15" customFormat="1" ht="15.75" customHeight="1" x14ac:dyDescent="0.25">
      <c r="A67" s="4" t="s">
        <v>204</v>
      </c>
      <c r="B67" s="21" t="s">
        <v>147</v>
      </c>
      <c r="C67" s="24" t="s">
        <v>101</v>
      </c>
      <c r="D67" s="65">
        <v>717563.16158280021</v>
      </c>
    </row>
    <row r="68" spans="1:4" s="15" customFormat="1" ht="15.75" customHeight="1" x14ac:dyDescent="0.25">
      <c r="A68" s="69" t="s">
        <v>133</v>
      </c>
      <c r="B68" s="70"/>
      <c r="C68" s="70"/>
      <c r="D68" s="70"/>
    </row>
    <row r="69" spans="1:4" s="15" customFormat="1" ht="15.75" customHeight="1" x14ac:dyDescent="0.25">
      <c r="A69" s="4" t="s">
        <v>149</v>
      </c>
      <c r="B69" s="1" t="s">
        <v>134</v>
      </c>
      <c r="C69" s="24" t="s">
        <v>105</v>
      </c>
      <c r="D69" s="30">
        <v>466.7</v>
      </c>
    </row>
    <row r="70" spans="1:4" s="15" customFormat="1" ht="15.75" customHeight="1" x14ac:dyDescent="0.25">
      <c r="A70" s="4" t="s">
        <v>190</v>
      </c>
      <c r="B70" s="1" t="s">
        <v>115</v>
      </c>
      <c r="C70" s="24" t="s">
        <v>104</v>
      </c>
      <c r="D70" s="30">
        <v>3102.1410000000001</v>
      </c>
    </row>
    <row r="71" spans="1:4" ht="27.75" customHeight="1" x14ac:dyDescent="0.25">
      <c r="A71" s="4" t="s">
        <v>191</v>
      </c>
      <c r="B71" s="1" t="s">
        <v>135</v>
      </c>
      <c r="C71" s="24" t="s">
        <v>103</v>
      </c>
      <c r="D71" s="56">
        <v>934</v>
      </c>
    </row>
    <row r="72" spans="1:4" s="39" customFormat="1" ht="15.75" customHeight="1" x14ac:dyDescent="0.25">
      <c r="A72" s="4" t="s">
        <v>197</v>
      </c>
      <c r="B72" s="1" t="s">
        <v>140</v>
      </c>
      <c r="C72" s="24" t="s">
        <v>141</v>
      </c>
      <c r="D72" s="60">
        <v>16.2</v>
      </c>
    </row>
    <row r="73" spans="1:4" s="39" customFormat="1" ht="15.75" hidden="1" customHeight="1" x14ac:dyDescent="0.25">
      <c r="A73" s="50"/>
      <c r="B73" s="63" t="s">
        <v>136</v>
      </c>
      <c r="C73" s="63"/>
    </row>
    <row r="74" spans="1:4" ht="52.5" hidden="1" customHeight="1" x14ac:dyDescent="0.25">
      <c r="A74" s="14"/>
      <c r="B74" s="62" t="s">
        <v>138</v>
      </c>
      <c r="C74" s="62"/>
    </row>
    <row r="75" spans="1:4" ht="30" hidden="1" customHeight="1" x14ac:dyDescent="0.25">
      <c r="A75" s="63"/>
      <c r="B75" s="46" t="s">
        <v>137</v>
      </c>
      <c r="C75" s="51" t="s">
        <v>139</v>
      </c>
    </row>
    <row r="76" spans="1:4" ht="15.75" hidden="1" customHeight="1" x14ac:dyDescent="0.25">
      <c r="A76" s="43"/>
      <c r="B76" s="27" t="s">
        <v>117</v>
      </c>
      <c r="C76" s="30">
        <v>692546.00199999998</v>
      </c>
    </row>
    <row r="77" spans="1:4" ht="15.75" hidden="1" customHeight="1" x14ac:dyDescent="0.25">
      <c r="A77" s="43"/>
      <c r="B77" s="28" t="s">
        <v>106</v>
      </c>
      <c r="C77" s="30">
        <v>689599.16200000001</v>
      </c>
    </row>
    <row r="78" spans="1:4" ht="15.75" hidden="1" customHeight="1" x14ac:dyDescent="0.25">
      <c r="A78" s="48"/>
      <c r="B78" s="20" t="s">
        <v>107</v>
      </c>
      <c r="C78" s="29">
        <v>0</v>
      </c>
    </row>
    <row r="79" spans="1:4" ht="15.75" hidden="1" customHeight="1" x14ac:dyDescent="0.25">
      <c r="A79" s="48"/>
      <c r="B79" s="20" t="s">
        <v>108</v>
      </c>
      <c r="C79" s="29">
        <v>0</v>
      </c>
    </row>
    <row r="80" spans="1:4" ht="15.75" hidden="1" customHeight="1" x14ac:dyDescent="0.25">
      <c r="A80" s="48"/>
      <c r="B80" s="20" t="s">
        <v>109</v>
      </c>
      <c r="C80" s="29">
        <v>233429.35200000001</v>
      </c>
    </row>
    <row r="81" spans="1:4" ht="15.75" hidden="1" customHeight="1" x14ac:dyDescent="0.25">
      <c r="A81" s="48"/>
      <c r="B81" s="20" t="s">
        <v>110</v>
      </c>
      <c r="C81" s="29">
        <v>171315.94399999999</v>
      </c>
    </row>
    <row r="82" spans="1:4" ht="15.75" hidden="1" customHeight="1" x14ac:dyDescent="0.25">
      <c r="A82" s="48"/>
      <c r="B82" s="20" t="s">
        <v>111</v>
      </c>
      <c r="C82" s="29">
        <v>60996.154999999999</v>
      </c>
    </row>
    <row r="83" spans="1:4" ht="15.75" hidden="1" customHeight="1" x14ac:dyDescent="0.25">
      <c r="A83" s="48"/>
      <c r="B83" s="20" t="s">
        <v>112</v>
      </c>
      <c r="C83" s="29">
        <v>21579.621999999999</v>
      </c>
    </row>
    <row r="84" spans="1:4" ht="15.75" hidden="1" customHeight="1" x14ac:dyDescent="0.25">
      <c r="A84" s="48"/>
      <c r="B84" s="20" t="s">
        <v>113</v>
      </c>
      <c r="C84" s="29">
        <v>2490.2849999999999</v>
      </c>
    </row>
    <row r="85" spans="1:4" ht="15.75" hidden="1" customHeight="1" x14ac:dyDescent="0.25">
      <c r="A85" s="48"/>
      <c r="B85" s="20" t="s">
        <v>114</v>
      </c>
      <c r="C85" s="29">
        <v>199787.804</v>
      </c>
    </row>
    <row r="86" spans="1:4" ht="15.75" hidden="1" customHeight="1" x14ac:dyDescent="0.25">
      <c r="A86" s="43"/>
      <c r="B86" s="28" t="s">
        <v>116</v>
      </c>
      <c r="C86" s="30">
        <v>2946.84</v>
      </c>
    </row>
    <row r="87" spans="1:4" ht="15.75" customHeight="1" x14ac:dyDescent="0.25">
      <c r="A87" s="26"/>
      <c r="C87" s="25"/>
    </row>
    <row r="88" spans="1:4" ht="15.75" customHeight="1" x14ac:dyDescent="0.25">
      <c r="B88" s="14"/>
      <c r="C88" s="63"/>
    </row>
    <row r="89" spans="1:4" ht="63" customHeight="1" x14ac:dyDescent="0.25">
      <c r="B89" s="71" t="s">
        <v>148</v>
      </c>
      <c r="C89" s="71"/>
      <c r="D89" s="50"/>
    </row>
    <row r="90" spans="1:4" ht="31.5" customHeight="1" x14ac:dyDescent="0.25">
      <c r="B90" s="46" t="s">
        <v>137</v>
      </c>
      <c r="C90" s="51" t="s">
        <v>139</v>
      </c>
    </row>
    <row r="91" spans="1:4" ht="15.75" customHeight="1" x14ac:dyDescent="0.25">
      <c r="B91" s="27" t="s">
        <v>117</v>
      </c>
      <c r="C91" s="30">
        <f>C92+C101</f>
        <v>768838.36300000001</v>
      </c>
    </row>
    <row r="92" spans="1:4" ht="15.75" customHeight="1" x14ac:dyDescent="0.25">
      <c r="B92" s="28" t="s">
        <v>106</v>
      </c>
      <c r="C92" s="30">
        <f>SUM(C93:C100)</f>
        <v>754823.70600000001</v>
      </c>
    </row>
    <row r="93" spans="1:4" ht="15.75" customHeight="1" x14ac:dyDescent="0.25">
      <c r="B93" s="20" t="s">
        <v>107</v>
      </c>
      <c r="C93" s="29">
        <v>0</v>
      </c>
    </row>
    <row r="94" spans="1:4" ht="15.75" customHeight="1" x14ac:dyDescent="0.25">
      <c r="B94" s="20" t="s">
        <v>108</v>
      </c>
      <c r="C94" s="29">
        <v>0</v>
      </c>
    </row>
    <row r="95" spans="1:4" ht="15.75" customHeight="1" x14ac:dyDescent="0.25">
      <c r="B95" s="20" t="s">
        <v>109</v>
      </c>
      <c r="C95" s="29">
        <v>226559.7</v>
      </c>
    </row>
    <row r="96" spans="1:4" ht="15.75" customHeight="1" x14ac:dyDescent="0.25">
      <c r="B96" s="20" t="s">
        <v>110</v>
      </c>
      <c r="C96" s="29">
        <v>198447.815</v>
      </c>
    </row>
    <row r="97" spans="2:3" ht="15.75" customHeight="1" x14ac:dyDescent="0.25">
      <c r="B97" s="20" t="s">
        <v>111</v>
      </c>
      <c r="C97" s="29">
        <v>69666.600000000006</v>
      </c>
    </row>
    <row r="98" spans="2:3" ht="15.75" customHeight="1" x14ac:dyDescent="0.25">
      <c r="B98" s="20" t="s">
        <v>112</v>
      </c>
      <c r="C98" s="29">
        <v>26448.018</v>
      </c>
    </row>
    <row r="99" spans="2:3" ht="15.75" customHeight="1" x14ac:dyDescent="0.25">
      <c r="B99" s="20" t="s">
        <v>113</v>
      </c>
      <c r="C99" s="29">
        <v>2813.7260000000001</v>
      </c>
    </row>
    <row r="100" spans="2:3" ht="15.75" customHeight="1" x14ac:dyDescent="0.25">
      <c r="B100" s="20" t="s">
        <v>114</v>
      </c>
      <c r="C100" s="29">
        <v>230887.84700000001</v>
      </c>
    </row>
    <row r="101" spans="2:3" ht="15.75" customHeight="1" x14ac:dyDescent="0.25">
      <c r="B101" s="28" t="s">
        <v>116</v>
      </c>
      <c r="C101" s="30">
        <v>14014.656999999999</v>
      </c>
    </row>
    <row r="102" spans="2:3" ht="15.75" customHeight="1" x14ac:dyDescent="0.25"/>
    <row r="103" spans="2:3" ht="15.75" customHeight="1" x14ac:dyDescent="0.25"/>
    <row r="104" spans="2:3" ht="15.75" customHeight="1" x14ac:dyDescent="0.25"/>
    <row r="105" spans="2:3" ht="15.75" customHeight="1" x14ac:dyDescent="0.25"/>
    <row r="106" spans="2:3" ht="15.75" customHeight="1" x14ac:dyDescent="0.25"/>
    <row r="107" spans="2:3" ht="15.75" customHeight="1" x14ac:dyDescent="0.25"/>
    <row r="108" spans="2:3" ht="15.75" customHeight="1" x14ac:dyDescent="0.25"/>
    <row r="109" spans="2:3" ht="15.75" customHeight="1" x14ac:dyDescent="0.25"/>
    <row r="110" spans="2:3" ht="15.75" customHeight="1" x14ac:dyDescent="0.25"/>
    <row r="111" spans="2:3" ht="15.75" customHeight="1" x14ac:dyDescent="0.25"/>
    <row r="112" spans="2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</sheetData>
  <mergeCells count="5">
    <mergeCell ref="A6:D6"/>
    <mergeCell ref="A7:D7"/>
    <mergeCell ref="A8:D8"/>
    <mergeCell ref="A68:D68"/>
    <mergeCell ref="B89:C89"/>
  </mergeCells>
  <dataValidations count="2">
    <dataValidation type="whole" allowBlank="1" showErrorMessage="1" errorTitle="Ошибка" error="Допускается ввод только целых чисел!" sqref="FV65506:GE65507 PR65506:QA65507 ZN65506:ZW65507 AJJ65506:AJS65507 ATF65506:ATO65507 BDB65506:BDK65507 BMX65506:BNG65507 BWT65506:BXC65507 CGP65506:CGY65507 CQL65506:CQU65507 DAH65506:DAQ65507 DKD65506:DKM65507 DTZ65506:DUI65507 EDV65506:EEE65507 ENR65506:EOA65507 EXN65506:EXW65507 FHJ65506:FHS65507 FRF65506:FRO65507 GBB65506:GBK65507 GKX65506:GLG65507 GUT65506:GVC65507 HEP65506:HEY65507 HOL65506:HOU65507 HYH65506:HYQ65507 IID65506:IIM65507 IRZ65506:ISI65507 JBV65506:JCE65507 JLR65506:JMA65507 JVN65506:JVW65507 KFJ65506:KFS65507 KPF65506:KPO65507 KZB65506:KZK65507 LIX65506:LJG65507 LST65506:LTC65507 MCP65506:MCY65507 MML65506:MMU65507 MWH65506:MWQ65507 NGD65506:NGM65507 NPZ65506:NQI65507 NZV65506:OAE65507 OJR65506:OKA65507 OTN65506:OTW65507 PDJ65506:PDS65507 PNF65506:PNO65507 PXB65506:PXK65507 QGX65506:QHG65507 QQT65506:QRC65507 RAP65506:RAY65507 RKL65506:RKU65507 RUH65506:RUQ65507 SED65506:SEM65507 SNZ65506:SOI65507 SXV65506:SYE65507 THR65506:TIA65507 TRN65506:TRW65507 UBJ65506:UBS65507 ULF65506:ULO65507 UVB65506:UVK65507 VEX65506:VFG65507 VOT65506:VPC65507 VYP65506:VYY65507 WIL65506:WIU65507 WSH65506:WSQ65507 FV131042:GE131043 PR131042:QA131043 ZN131042:ZW131043 AJJ131042:AJS131043 ATF131042:ATO131043 BDB131042:BDK131043 BMX131042:BNG131043 BWT131042:BXC131043 CGP131042:CGY131043 CQL131042:CQU131043 DAH131042:DAQ131043 DKD131042:DKM131043 DTZ131042:DUI131043 EDV131042:EEE131043 ENR131042:EOA131043 EXN131042:EXW131043 FHJ131042:FHS131043 FRF131042:FRO131043 GBB131042:GBK131043 GKX131042:GLG131043 GUT131042:GVC131043 HEP131042:HEY131043 HOL131042:HOU131043 HYH131042:HYQ131043 IID131042:IIM131043 IRZ131042:ISI131043 JBV131042:JCE131043 JLR131042:JMA131043 JVN131042:JVW131043 KFJ131042:KFS131043 KPF131042:KPO131043 KZB131042:KZK131043 LIX131042:LJG131043 LST131042:LTC131043 MCP131042:MCY131043 MML131042:MMU131043 MWH131042:MWQ131043 NGD131042:NGM131043 NPZ131042:NQI131043 NZV131042:OAE131043 OJR131042:OKA131043 OTN131042:OTW131043 PDJ131042:PDS131043 PNF131042:PNO131043 PXB131042:PXK131043 QGX131042:QHG131043 QQT131042:QRC131043 RAP131042:RAY131043 RKL131042:RKU131043 RUH131042:RUQ131043 SED131042:SEM131043 SNZ131042:SOI131043 SXV131042:SYE131043 THR131042:TIA131043 TRN131042:TRW131043 UBJ131042:UBS131043 ULF131042:ULO131043 UVB131042:UVK131043 VEX131042:VFG131043 VOT131042:VPC131043 VYP131042:VYY131043 WIL131042:WIU131043 WSH131042:WSQ131043 FV196578:GE196579 PR196578:QA196579 ZN196578:ZW196579 AJJ196578:AJS196579 ATF196578:ATO196579 BDB196578:BDK196579 BMX196578:BNG196579 BWT196578:BXC196579 CGP196578:CGY196579 CQL196578:CQU196579 DAH196578:DAQ196579 DKD196578:DKM196579 DTZ196578:DUI196579 EDV196578:EEE196579 ENR196578:EOA196579 EXN196578:EXW196579 FHJ196578:FHS196579 FRF196578:FRO196579 GBB196578:GBK196579 GKX196578:GLG196579 GUT196578:GVC196579 HEP196578:HEY196579 HOL196578:HOU196579 HYH196578:HYQ196579 IID196578:IIM196579 IRZ196578:ISI196579 JBV196578:JCE196579 JLR196578:JMA196579 JVN196578:JVW196579 KFJ196578:KFS196579 KPF196578:KPO196579 KZB196578:KZK196579 LIX196578:LJG196579 LST196578:LTC196579 MCP196578:MCY196579 MML196578:MMU196579 MWH196578:MWQ196579 NGD196578:NGM196579 NPZ196578:NQI196579 NZV196578:OAE196579 OJR196578:OKA196579 OTN196578:OTW196579 PDJ196578:PDS196579 PNF196578:PNO196579 PXB196578:PXK196579 QGX196578:QHG196579 QQT196578:QRC196579 RAP196578:RAY196579 RKL196578:RKU196579 RUH196578:RUQ196579 SED196578:SEM196579 SNZ196578:SOI196579 SXV196578:SYE196579 THR196578:TIA196579 TRN196578:TRW196579 UBJ196578:UBS196579 ULF196578:ULO196579 UVB196578:UVK196579 VEX196578:VFG196579 VOT196578:VPC196579 VYP196578:VYY196579 WIL196578:WIU196579 WSH196578:WSQ196579 FV262114:GE262115 PR262114:QA262115 ZN262114:ZW262115 AJJ262114:AJS262115 ATF262114:ATO262115 BDB262114:BDK262115 BMX262114:BNG262115 BWT262114:BXC262115 CGP262114:CGY262115 CQL262114:CQU262115 DAH262114:DAQ262115 DKD262114:DKM262115 DTZ262114:DUI262115 EDV262114:EEE262115 ENR262114:EOA262115 EXN262114:EXW262115 FHJ262114:FHS262115 FRF262114:FRO262115 GBB262114:GBK262115 GKX262114:GLG262115 GUT262114:GVC262115 HEP262114:HEY262115 HOL262114:HOU262115 HYH262114:HYQ262115 IID262114:IIM262115 IRZ262114:ISI262115 JBV262114:JCE262115 JLR262114:JMA262115 JVN262114:JVW262115 KFJ262114:KFS262115 KPF262114:KPO262115 KZB262114:KZK262115 LIX262114:LJG262115 LST262114:LTC262115 MCP262114:MCY262115 MML262114:MMU262115 MWH262114:MWQ262115 NGD262114:NGM262115 NPZ262114:NQI262115 NZV262114:OAE262115 OJR262114:OKA262115 OTN262114:OTW262115 PDJ262114:PDS262115 PNF262114:PNO262115 PXB262114:PXK262115 QGX262114:QHG262115 QQT262114:QRC262115 RAP262114:RAY262115 RKL262114:RKU262115 RUH262114:RUQ262115 SED262114:SEM262115 SNZ262114:SOI262115 SXV262114:SYE262115 THR262114:TIA262115 TRN262114:TRW262115 UBJ262114:UBS262115 ULF262114:ULO262115 UVB262114:UVK262115 VEX262114:VFG262115 VOT262114:VPC262115 VYP262114:VYY262115 WIL262114:WIU262115 WSH262114:WSQ262115 FV327650:GE327651 PR327650:QA327651 ZN327650:ZW327651 AJJ327650:AJS327651 ATF327650:ATO327651 BDB327650:BDK327651 BMX327650:BNG327651 BWT327650:BXC327651 CGP327650:CGY327651 CQL327650:CQU327651 DAH327650:DAQ327651 DKD327650:DKM327651 DTZ327650:DUI327651 EDV327650:EEE327651 ENR327650:EOA327651 EXN327650:EXW327651 FHJ327650:FHS327651 FRF327650:FRO327651 GBB327650:GBK327651 GKX327650:GLG327651 GUT327650:GVC327651 HEP327650:HEY327651 HOL327650:HOU327651 HYH327650:HYQ327651 IID327650:IIM327651 IRZ327650:ISI327651 JBV327650:JCE327651 JLR327650:JMA327651 JVN327650:JVW327651 KFJ327650:KFS327651 KPF327650:KPO327651 KZB327650:KZK327651 LIX327650:LJG327651 LST327650:LTC327651 MCP327650:MCY327651 MML327650:MMU327651 MWH327650:MWQ327651 NGD327650:NGM327651 NPZ327650:NQI327651 NZV327650:OAE327651 OJR327650:OKA327651 OTN327650:OTW327651 PDJ327650:PDS327651 PNF327650:PNO327651 PXB327650:PXK327651 QGX327650:QHG327651 QQT327650:QRC327651 RAP327650:RAY327651 RKL327650:RKU327651 RUH327650:RUQ327651 SED327650:SEM327651 SNZ327650:SOI327651 SXV327650:SYE327651 THR327650:TIA327651 TRN327650:TRW327651 UBJ327650:UBS327651 ULF327650:ULO327651 UVB327650:UVK327651 VEX327650:VFG327651 VOT327650:VPC327651 VYP327650:VYY327651 WIL327650:WIU327651 WSH327650:WSQ327651 FV393186:GE393187 PR393186:QA393187 ZN393186:ZW393187 AJJ393186:AJS393187 ATF393186:ATO393187 BDB393186:BDK393187 BMX393186:BNG393187 BWT393186:BXC393187 CGP393186:CGY393187 CQL393186:CQU393187 DAH393186:DAQ393187 DKD393186:DKM393187 DTZ393186:DUI393187 EDV393186:EEE393187 ENR393186:EOA393187 EXN393186:EXW393187 FHJ393186:FHS393187 FRF393186:FRO393187 GBB393186:GBK393187 GKX393186:GLG393187 GUT393186:GVC393187 HEP393186:HEY393187 HOL393186:HOU393187 HYH393186:HYQ393187 IID393186:IIM393187 IRZ393186:ISI393187 JBV393186:JCE393187 JLR393186:JMA393187 JVN393186:JVW393187 KFJ393186:KFS393187 KPF393186:KPO393187 KZB393186:KZK393187 LIX393186:LJG393187 LST393186:LTC393187 MCP393186:MCY393187 MML393186:MMU393187 MWH393186:MWQ393187 NGD393186:NGM393187 NPZ393186:NQI393187 NZV393186:OAE393187 OJR393186:OKA393187 OTN393186:OTW393187 PDJ393186:PDS393187 PNF393186:PNO393187 PXB393186:PXK393187 QGX393186:QHG393187 QQT393186:QRC393187 RAP393186:RAY393187 RKL393186:RKU393187 RUH393186:RUQ393187 SED393186:SEM393187 SNZ393186:SOI393187 SXV393186:SYE393187 THR393186:TIA393187 TRN393186:TRW393187 UBJ393186:UBS393187 ULF393186:ULO393187 UVB393186:UVK393187 VEX393186:VFG393187 VOT393186:VPC393187 VYP393186:VYY393187 WIL393186:WIU393187 WSH393186:WSQ393187 FV458722:GE458723 PR458722:QA458723 ZN458722:ZW458723 AJJ458722:AJS458723 ATF458722:ATO458723 BDB458722:BDK458723 BMX458722:BNG458723 BWT458722:BXC458723 CGP458722:CGY458723 CQL458722:CQU458723 DAH458722:DAQ458723 DKD458722:DKM458723 DTZ458722:DUI458723 EDV458722:EEE458723 ENR458722:EOA458723 EXN458722:EXW458723 FHJ458722:FHS458723 FRF458722:FRO458723 GBB458722:GBK458723 GKX458722:GLG458723 GUT458722:GVC458723 HEP458722:HEY458723 HOL458722:HOU458723 HYH458722:HYQ458723 IID458722:IIM458723 IRZ458722:ISI458723 JBV458722:JCE458723 JLR458722:JMA458723 JVN458722:JVW458723 KFJ458722:KFS458723 KPF458722:KPO458723 KZB458722:KZK458723 LIX458722:LJG458723 LST458722:LTC458723 MCP458722:MCY458723 MML458722:MMU458723 MWH458722:MWQ458723 NGD458722:NGM458723 NPZ458722:NQI458723 NZV458722:OAE458723 OJR458722:OKA458723 OTN458722:OTW458723 PDJ458722:PDS458723 PNF458722:PNO458723 PXB458722:PXK458723 QGX458722:QHG458723 QQT458722:QRC458723 RAP458722:RAY458723 RKL458722:RKU458723 RUH458722:RUQ458723 SED458722:SEM458723 SNZ458722:SOI458723 SXV458722:SYE458723 THR458722:TIA458723 TRN458722:TRW458723 UBJ458722:UBS458723 ULF458722:ULO458723 UVB458722:UVK458723 VEX458722:VFG458723 VOT458722:VPC458723 VYP458722:VYY458723 WIL458722:WIU458723 WSH458722:WSQ458723 FV524258:GE524259 PR524258:QA524259 ZN524258:ZW524259 AJJ524258:AJS524259 ATF524258:ATO524259 BDB524258:BDK524259 BMX524258:BNG524259 BWT524258:BXC524259 CGP524258:CGY524259 CQL524258:CQU524259 DAH524258:DAQ524259 DKD524258:DKM524259 DTZ524258:DUI524259 EDV524258:EEE524259 ENR524258:EOA524259 EXN524258:EXW524259 FHJ524258:FHS524259 FRF524258:FRO524259 GBB524258:GBK524259 GKX524258:GLG524259 GUT524258:GVC524259 HEP524258:HEY524259 HOL524258:HOU524259 HYH524258:HYQ524259 IID524258:IIM524259 IRZ524258:ISI524259 JBV524258:JCE524259 JLR524258:JMA524259 JVN524258:JVW524259 KFJ524258:KFS524259 KPF524258:KPO524259 KZB524258:KZK524259 LIX524258:LJG524259 LST524258:LTC524259 MCP524258:MCY524259 MML524258:MMU524259 MWH524258:MWQ524259 NGD524258:NGM524259 NPZ524258:NQI524259 NZV524258:OAE524259 OJR524258:OKA524259 OTN524258:OTW524259 PDJ524258:PDS524259 PNF524258:PNO524259 PXB524258:PXK524259 QGX524258:QHG524259 QQT524258:QRC524259 RAP524258:RAY524259 RKL524258:RKU524259 RUH524258:RUQ524259 SED524258:SEM524259 SNZ524258:SOI524259 SXV524258:SYE524259 THR524258:TIA524259 TRN524258:TRW524259 UBJ524258:UBS524259 ULF524258:ULO524259 UVB524258:UVK524259 VEX524258:VFG524259 VOT524258:VPC524259 VYP524258:VYY524259 WIL524258:WIU524259 WSH524258:WSQ524259 FV589794:GE589795 PR589794:QA589795 ZN589794:ZW589795 AJJ589794:AJS589795 ATF589794:ATO589795 BDB589794:BDK589795 BMX589794:BNG589795 BWT589794:BXC589795 CGP589794:CGY589795 CQL589794:CQU589795 DAH589794:DAQ589795 DKD589794:DKM589795 DTZ589794:DUI589795 EDV589794:EEE589795 ENR589794:EOA589795 EXN589794:EXW589795 FHJ589794:FHS589795 FRF589794:FRO589795 GBB589794:GBK589795 GKX589794:GLG589795 GUT589794:GVC589795 HEP589794:HEY589795 HOL589794:HOU589795 HYH589794:HYQ589795 IID589794:IIM589795 IRZ589794:ISI589795 JBV589794:JCE589795 JLR589794:JMA589795 JVN589794:JVW589795 KFJ589794:KFS589795 KPF589794:KPO589795 KZB589794:KZK589795 LIX589794:LJG589795 LST589794:LTC589795 MCP589794:MCY589795 MML589794:MMU589795 MWH589794:MWQ589795 NGD589794:NGM589795 NPZ589794:NQI589795 NZV589794:OAE589795 OJR589794:OKA589795 OTN589794:OTW589795 PDJ589794:PDS589795 PNF589794:PNO589795 PXB589794:PXK589795 QGX589794:QHG589795 QQT589794:QRC589795 RAP589794:RAY589795 RKL589794:RKU589795 RUH589794:RUQ589795 SED589794:SEM589795 SNZ589794:SOI589795 SXV589794:SYE589795 THR589794:TIA589795 TRN589794:TRW589795 UBJ589794:UBS589795 ULF589794:ULO589795 UVB589794:UVK589795 VEX589794:VFG589795 VOT589794:VPC589795 VYP589794:VYY589795 WIL589794:WIU589795 WSH589794:WSQ589795 FV655330:GE655331 PR655330:QA655331 ZN655330:ZW655331 AJJ655330:AJS655331 ATF655330:ATO655331 BDB655330:BDK655331 BMX655330:BNG655331 BWT655330:BXC655331 CGP655330:CGY655331 CQL655330:CQU655331 DAH655330:DAQ655331 DKD655330:DKM655331 DTZ655330:DUI655331 EDV655330:EEE655331 ENR655330:EOA655331 EXN655330:EXW655331 FHJ655330:FHS655331 FRF655330:FRO655331 GBB655330:GBK655331 GKX655330:GLG655331 GUT655330:GVC655331 HEP655330:HEY655331 HOL655330:HOU655331 HYH655330:HYQ655331 IID655330:IIM655331 IRZ655330:ISI655331 JBV655330:JCE655331 JLR655330:JMA655331 JVN655330:JVW655331 KFJ655330:KFS655331 KPF655330:KPO655331 KZB655330:KZK655331 LIX655330:LJG655331 LST655330:LTC655331 MCP655330:MCY655331 MML655330:MMU655331 MWH655330:MWQ655331 NGD655330:NGM655331 NPZ655330:NQI655331 NZV655330:OAE655331 OJR655330:OKA655331 OTN655330:OTW655331 PDJ655330:PDS655331 PNF655330:PNO655331 PXB655330:PXK655331 QGX655330:QHG655331 QQT655330:QRC655331 RAP655330:RAY655331 RKL655330:RKU655331 RUH655330:RUQ655331 SED655330:SEM655331 SNZ655330:SOI655331 SXV655330:SYE655331 THR655330:TIA655331 TRN655330:TRW655331 UBJ655330:UBS655331 ULF655330:ULO655331 UVB655330:UVK655331 VEX655330:VFG655331 VOT655330:VPC655331 VYP655330:VYY655331 WIL655330:WIU655331 WSH655330:WSQ655331 FV720866:GE720867 PR720866:QA720867 ZN720866:ZW720867 AJJ720866:AJS720867 ATF720866:ATO720867 BDB720866:BDK720867 BMX720866:BNG720867 BWT720866:BXC720867 CGP720866:CGY720867 CQL720866:CQU720867 DAH720866:DAQ720867 DKD720866:DKM720867 DTZ720866:DUI720867 EDV720866:EEE720867 ENR720866:EOA720867 EXN720866:EXW720867 FHJ720866:FHS720867 FRF720866:FRO720867 GBB720866:GBK720867 GKX720866:GLG720867 GUT720866:GVC720867 HEP720866:HEY720867 HOL720866:HOU720867 HYH720866:HYQ720867 IID720866:IIM720867 IRZ720866:ISI720867 JBV720866:JCE720867 JLR720866:JMA720867 JVN720866:JVW720867 KFJ720866:KFS720867 KPF720866:KPO720867 KZB720866:KZK720867 LIX720866:LJG720867 LST720866:LTC720867 MCP720866:MCY720867 MML720866:MMU720867 MWH720866:MWQ720867 NGD720866:NGM720867 NPZ720866:NQI720867 NZV720866:OAE720867 OJR720866:OKA720867 OTN720866:OTW720867 PDJ720866:PDS720867 PNF720866:PNO720867 PXB720866:PXK720867 QGX720866:QHG720867 QQT720866:QRC720867 RAP720866:RAY720867 RKL720866:RKU720867 RUH720866:RUQ720867 SED720866:SEM720867 SNZ720866:SOI720867 SXV720866:SYE720867 THR720866:TIA720867 TRN720866:TRW720867 UBJ720866:UBS720867 ULF720866:ULO720867 UVB720866:UVK720867 VEX720866:VFG720867 VOT720866:VPC720867 VYP720866:VYY720867 WIL720866:WIU720867 WSH720866:WSQ720867 FV786402:GE786403 PR786402:QA786403 ZN786402:ZW786403 AJJ786402:AJS786403 ATF786402:ATO786403 BDB786402:BDK786403 BMX786402:BNG786403 BWT786402:BXC786403 CGP786402:CGY786403 CQL786402:CQU786403 DAH786402:DAQ786403 DKD786402:DKM786403 DTZ786402:DUI786403 EDV786402:EEE786403 ENR786402:EOA786403 EXN786402:EXW786403 FHJ786402:FHS786403 FRF786402:FRO786403 GBB786402:GBK786403 GKX786402:GLG786403 GUT786402:GVC786403 HEP786402:HEY786403 HOL786402:HOU786403 HYH786402:HYQ786403 IID786402:IIM786403 IRZ786402:ISI786403 JBV786402:JCE786403 JLR786402:JMA786403 JVN786402:JVW786403 KFJ786402:KFS786403 KPF786402:KPO786403 KZB786402:KZK786403 LIX786402:LJG786403 LST786402:LTC786403 MCP786402:MCY786403 MML786402:MMU786403 MWH786402:MWQ786403 NGD786402:NGM786403 NPZ786402:NQI786403 NZV786402:OAE786403 OJR786402:OKA786403 OTN786402:OTW786403 PDJ786402:PDS786403 PNF786402:PNO786403 PXB786402:PXK786403 QGX786402:QHG786403 QQT786402:QRC786403 RAP786402:RAY786403 RKL786402:RKU786403 RUH786402:RUQ786403 SED786402:SEM786403 SNZ786402:SOI786403 SXV786402:SYE786403 THR786402:TIA786403 TRN786402:TRW786403 UBJ786402:UBS786403 ULF786402:ULO786403 UVB786402:UVK786403 VEX786402:VFG786403 VOT786402:VPC786403 VYP786402:VYY786403 WIL786402:WIU786403 WSH786402:WSQ786403 FV851938:GE851939 PR851938:QA851939 ZN851938:ZW851939 AJJ851938:AJS851939 ATF851938:ATO851939 BDB851938:BDK851939 BMX851938:BNG851939 BWT851938:BXC851939 CGP851938:CGY851939 CQL851938:CQU851939 DAH851938:DAQ851939 DKD851938:DKM851939 DTZ851938:DUI851939 EDV851938:EEE851939 ENR851938:EOA851939 EXN851938:EXW851939 FHJ851938:FHS851939 FRF851938:FRO851939 GBB851938:GBK851939 GKX851938:GLG851939 GUT851938:GVC851939 HEP851938:HEY851939 HOL851938:HOU851939 HYH851938:HYQ851939 IID851938:IIM851939 IRZ851938:ISI851939 JBV851938:JCE851939 JLR851938:JMA851939 JVN851938:JVW851939 KFJ851938:KFS851939 KPF851938:KPO851939 KZB851938:KZK851939 LIX851938:LJG851939 LST851938:LTC851939 MCP851938:MCY851939 MML851938:MMU851939 MWH851938:MWQ851939 NGD851938:NGM851939 NPZ851938:NQI851939 NZV851938:OAE851939 OJR851938:OKA851939 OTN851938:OTW851939 PDJ851938:PDS851939 PNF851938:PNO851939 PXB851938:PXK851939 QGX851938:QHG851939 QQT851938:QRC851939 RAP851938:RAY851939 RKL851938:RKU851939 RUH851938:RUQ851939 SED851938:SEM851939 SNZ851938:SOI851939 SXV851938:SYE851939 THR851938:TIA851939 TRN851938:TRW851939 UBJ851938:UBS851939 ULF851938:ULO851939 UVB851938:UVK851939 VEX851938:VFG851939 VOT851938:VPC851939 VYP851938:VYY851939 WIL851938:WIU851939 WSH851938:WSQ851939 FV917474:GE917475 PR917474:QA917475 ZN917474:ZW917475 AJJ917474:AJS917475 ATF917474:ATO917475 BDB917474:BDK917475 BMX917474:BNG917475 BWT917474:BXC917475 CGP917474:CGY917475 CQL917474:CQU917475 DAH917474:DAQ917475 DKD917474:DKM917475 DTZ917474:DUI917475 EDV917474:EEE917475 ENR917474:EOA917475 EXN917474:EXW917475 FHJ917474:FHS917475 FRF917474:FRO917475 GBB917474:GBK917475 GKX917474:GLG917475 GUT917474:GVC917475 HEP917474:HEY917475 HOL917474:HOU917475 HYH917474:HYQ917475 IID917474:IIM917475 IRZ917474:ISI917475 JBV917474:JCE917475 JLR917474:JMA917475 JVN917474:JVW917475 KFJ917474:KFS917475 KPF917474:KPO917475 KZB917474:KZK917475 LIX917474:LJG917475 LST917474:LTC917475 MCP917474:MCY917475 MML917474:MMU917475 MWH917474:MWQ917475 NGD917474:NGM917475 NPZ917474:NQI917475 NZV917474:OAE917475 OJR917474:OKA917475 OTN917474:OTW917475 PDJ917474:PDS917475 PNF917474:PNO917475 PXB917474:PXK917475 QGX917474:QHG917475 QQT917474:QRC917475 RAP917474:RAY917475 RKL917474:RKU917475 RUH917474:RUQ917475 SED917474:SEM917475 SNZ917474:SOI917475 SXV917474:SYE917475 THR917474:TIA917475 TRN917474:TRW917475 UBJ917474:UBS917475 ULF917474:ULO917475 UVB917474:UVK917475 VEX917474:VFG917475 VOT917474:VPC917475 VYP917474:VYY917475 WIL917474:WIU917475 WSH917474:WSQ917475 FV983010:GE983011 PR983010:QA983011 ZN983010:ZW983011 AJJ983010:AJS983011 ATF983010:ATO983011 BDB983010:BDK983011 BMX983010:BNG983011 BWT983010:BXC983011 CGP983010:CGY983011 CQL983010:CQU983011 DAH983010:DAQ983011 DKD983010:DKM983011 DTZ983010:DUI983011 EDV983010:EEE983011 ENR983010:EOA983011 EXN983010:EXW983011 FHJ983010:FHS983011 FRF983010:FRO983011 GBB983010:GBK983011 GKX983010:GLG983011 GUT983010:GVC983011 HEP983010:HEY983011 HOL983010:HOU983011 HYH983010:HYQ983011 IID983010:IIM983011 IRZ983010:ISI983011 JBV983010:JCE983011 JLR983010:JMA983011 JVN983010:JVW983011 KFJ983010:KFS983011 KPF983010:KPO983011 KZB983010:KZK983011 LIX983010:LJG983011 LST983010:LTC983011 MCP983010:MCY983011 MML983010:MMU983011 MWH983010:MWQ983011 NGD983010:NGM983011 NPZ983010:NQI983011 NZV983010:OAE983011 OJR983010:OKA983011 OTN983010:OTW983011 PDJ983010:PDS983011 PNF983010:PNO983011 PXB983010:PXK983011 QGX983010:QHG983011 QQT983010:QRC983011 RAP983010:RAY983011 RKL983010:RKU983011 RUH983010:RUQ983011 SED983010:SEM983011 SNZ983010:SOI983011 SXV983010:SYE983011 THR983010:TIA983011 TRN983010:TRW983011 UBJ983010:UBS983011 ULF983010:ULO983011 UVB983010:UVK983011 VEX983010:VFG983011 VOT983010:VPC983011 VYP983010:VYY983011 WIL983010:WIU983011 WSH983010:WSQ983011 FV65509:GE65515 PR65509:QA65515 ZN65509:ZW65515 AJJ65509:AJS65515 ATF65509:ATO65515 BDB65509:BDK65515 BMX65509:BNG65515 BWT65509:BXC65515 CGP65509:CGY65515 CQL65509:CQU65515 DAH65509:DAQ65515 DKD65509:DKM65515 DTZ65509:DUI65515 EDV65509:EEE65515 ENR65509:EOA65515 EXN65509:EXW65515 FHJ65509:FHS65515 FRF65509:FRO65515 GBB65509:GBK65515 GKX65509:GLG65515 GUT65509:GVC65515 HEP65509:HEY65515 HOL65509:HOU65515 HYH65509:HYQ65515 IID65509:IIM65515 IRZ65509:ISI65515 JBV65509:JCE65515 JLR65509:JMA65515 JVN65509:JVW65515 KFJ65509:KFS65515 KPF65509:KPO65515 KZB65509:KZK65515 LIX65509:LJG65515 LST65509:LTC65515 MCP65509:MCY65515 MML65509:MMU65515 MWH65509:MWQ65515 NGD65509:NGM65515 NPZ65509:NQI65515 NZV65509:OAE65515 OJR65509:OKA65515 OTN65509:OTW65515 PDJ65509:PDS65515 PNF65509:PNO65515 PXB65509:PXK65515 QGX65509:QHG65515 QQT65509:QRC65515 RAP65509:RAY65515 RKL65509:RKU65515 RUH65509:RUQ65515 SED65509:SEM65515 SNZ65509:SOI65515 SXV65509:SYE65515 THR65509:TIA65515 TRN65509:TRW65515 UBJ65509:UBS65515 ULF65509:ULO65515 UVB65509:UVK65515 VEX65509:VFG65515 VOT65509:VPC65515 VYP65509:VYY65515 WIL65509:WIU65515 WSH65509:WSQ65515 FV131045:GE131051 PR131045:QA131051 ZN131045:ZW131051 AJJ131045:AJS131051 ATF131045:ATO131051 BDB131045:BDK131051 BMX131045:BNG131051 BWT131045:BXC131051 CGP131045:CGY131051 CQL131045:CQU131051 DAH131045:DAQ131051 DKD131045:DKM131051 DTZ131045:DUI131051 EDV131045:EEE131051 ENR131045:EOA131051 EXN131045:EXW131051 FHJ131045:FHS131051 FRF131045:FRO131051 GBB131045:GBK131051 GKX131045:GLG131051 GUT131045:GVC131051 HEP131045:HEY131051 HOL131045:HOU131051 HYH131045:HYQ131051 IID131045:IIM131051 IRZ131045:ISI131051 JBV131045:JCE131051 JLR131045:JMA131051 JVN131045:JVW131051 KFJ131045:KFS131051 KPF131045:KPO131051 KZB131045:KZK131051 LIX131045:LJG131051 LST131045:LTC131051 MCP131045:MCY131051 MML131045:MMU131051 MWH131045:MWQ131051 NGD131045:NGM131051 NPZ131045:NQI131051 NZV131045:OAE131051 OJR131045:OKA131051 OTN131045:OTW131051 PDJ131045:PDS131051 PNF131045:PNO131051 PXB131045:PXK131051 QGX131045:QHG131051 QQT131045:QRC131051 RAP131045:RAY131051 RKL131045:RKU131051 RUH131045:RUQ131051 SED131045:SEM131051 SNZ131045:SOI131051 SXV131045:SYE131051 THR131045:TIA131051 TRN131045:TRW131051 UBJ131045:UBS131051 ULF131045:ULO131051 UVB131045:UVK131051 VEX131045:VFG131051 VOT131045:VPC131051 VYP131045:VYY131051 WIL131045:WIU131051 WSH131045:WSQ131051 FV196581:GE196587 PR196581:QA196587 ZN196581:ZW196587 AJJ196581:AJS196587 ATF196581:ATO196587 BDB196581:BDK196587 BMX196581:BNG196587 BWT196581:BXC196587 CGP196581:CGY196587 CQL196581:CQU196587 DAH196581:DAQ196587 DKD196581:DKM196587 DTZ196581:DUI196587 EDV196581:EEE196587 ENR196581:EOA196587 EXN196581:EXW196587 FHJ196581:FHS196587 FRF196581:FRO196587 GBB196581:GBK196587 GKX196581:GLG196587 GUT196581:GVC196587 HEP196581:HEY196587 HOL196581:HOU196587 HYH196581:HYQ196587 IID196581:IIM196587 IRZ196581:ISI196587 JBV196581:JCE196587 JLR196581:JMA196587 JVN196581:JVW196587 KFJ196581:KFS196587 KPF196581:KPO196587 KZB196581:KZK196587 LIX196581:LJG196587 LST196581:LTC196587 MCP196581:MCY196587 MML196581:MMU196587 MWH196581:MWQ196587 NGD196581:NGM196587 NPZ196581:NQI196587 NZV196581:OAE196587 OJR196581:OKA196587 OTN196581:OTW196587 PDJ196581:PDS196587 PNF196581:PNO196587 PXB196581:PXK196587 QGX196581:QHG196587 QQT196581:QRC196587 RAP196581:RAY196587 RKL196581:RKU196587 RUH196581:RUQ196587 SED196581:SEM196587 SNZ196581:SOI196587 SXV196581:SYE196587 THR196581:TIA196587 TRN196581:TRW196587 UBJ196581:UBS196587 ULF196581:ULO196587 UVB196581:UVK196587 VEX196581:VFG196587 VOT196581:VPC196587 VYP196581:VYY196587 WIL196581:WIU196587 WSH196581:WSQ196587 FV262117:GE262123 PR262117:QA262123 ZN262117:ZW262123 AJJ262117:AJS262123 ATF262117:ATO262123 BDB262117:BDK262123 BMX262117:BNG262123 BWT262117:BXC262123 CGP262117:CGY262123 CQL262117:CQU262123 DAH262117:DAQ262123 DKD262117:DKM262123 DTZ262117:DUI262123 EDV262117:EEE262123 ENR262117:EOA262123 EXN262117:EXW262123 FHJ262117:FHS262123 FRF262117:FRO262123 GBB262117:GBK262123 GKX262117:GLG262123 GUT262117:GVC262123 HEP262117:HEY262123 HOL262117:HOU262123 HYH262117:HYQ262123 IID262117:IIM262123 IRZ262117:ISI262123 JBV262117:JCE262123 JLR262117:JMA262123 JVN262117:JVW262123 KFJ262117:KFS262123 KPF262117:KPO262123 KZB262117:KZK262123 LIX262117:LJG262123 LST262117:LTC262123 MCP262117:MCY262123 MML262117:MMU262123 MWH262117:MWQ262123 NGD262117:NGM262123 NPZ262117:NQI262123 NZV262117:OAE262123 OJR262117:OKA262123 OTN262117:OTW262123 PDJ262117:PDS262123 PNF262117:PNO262123 PXB262117:PXK262123 QGX262117:QHG262123 QQT262117:QRC262123 RAP262117:RAY262123 RKL262117:RKU262123 RUH262117:RUQ262123 SED262117:SEM262123 SNZ262117:SOI262123 SXV262117:SYE262123 THR262117:TIA262123 TRN262117:TRW262123 UBJ262117:UBS262123 ULF262117:ULO262123 UVB262117:UVK262123 VEX262117:VFG262123 VOT262117:VPC262123 VYP262117:VYY262123 WIL262117:WIU262123 WSH262117:WSQ262123 FV327653:GE327659 PR327653:QA327659 ZN327653:ZW327659 AJJ327653:AJS327659 ATF327653:ATO327659 BDB327653:BDK327659 BMX327653:BNG327659 BWT327653:BXC327659 CGP327653:CGY327659 CQL327653:CQU327659 DAH327653:DAQ327659 DKD327653:DKM327659 DTZ327653:DUI327659 EDV327653:EEE327659 ENR327653:EOA327659 EXN327653:EXW327659 FHJ327653:FHS327659 FRF327653:FRO327659 GBB327653:GBK327659 GKX327653:GLG327659 GUT327653:GVC327659 HEP327653:HEY327659 HOL327653:HOU327659 HYH327653:HYQ327659 IID327653:IIM327659 IRZ327653:ISI327659 JBV327653:JCE327659 JLR327653:JMA327659 JVN327653:JVW327659 KFJ327653:KFS327659 KPF327653:KPO327659 KZB327653:KZK327659 LIX327653:LJG327659 LST327653:LTC327659 MCP327653:MCY327659 MML327653:MMU327659 MWH327653:MWQ327659 NGD327653:NGM327659 NPZ327653:NQI327659 NZV327653:OAE327659 OJR327653:OKA327659 OTN327653:OTW327659 PDJ327653:PDS327659 PNF327653:PNO327659 PXB327653:PXK327659 QGX327653:QHG327659 QQT327653:QRC327659 RAP327653:RAY327659 RKL327653:RKU327659 RUH327653:RUQ327659 SED327653:SEM327659 SNZ327653:SOI327659 SXV327653:SYE327659 THR327653:TIA327659 TRN327653:TRW327659 UBJ327653:UBS327659 ULF327653:ULO327659 UVB327653:UVK327659 VEX327653:VFG327659 VOT327653:VPC327659 VYP327653:VYY327659 WIL327653:WIU327659 WSH327653:WSQ327659 FV393189:GE393195 PR393189:QA393195 ZN393189:ZW393195 AJJ393189:AJS393195 ATF393189:ATO393195 BDB393189:BDK393195 BMX393189:BNG393195 BWT393189:BXC393195 CGP393189:CGY393195 CQL393189:CQU393195 DAH393189:DAQ393195 DKD393189:DKM393195 DTZ393189:DUI393195 EDV393189:EEE393195 ENR393189:EOA393195 EXN393189:EXW393195 FHJ393189:FHS393195 FRF393189:FRO393195 GBB393189:GBK393195 GKX393189:GLG393195 GUT393189:GVC393195 HEP393189:HEY393195 HOL393189:HOU393195 HYH393189:HYQ393195 IID393189:IIM393195 IRZ393189:ISI393195 JBV393189:JCE393195 JLR393189:JMA393195 JVN393189:JVW393195 KFJ393189:KFS393195 KPF393189:KPO393195 KZB393189:KZK393195 LIX393189:LJG393195 LST393189:LTC393195 MCP393189:MCY393195 MML393189:MMU393195 MWH393189:MWQ393195 NGD393189:NGM393195 NPZ393189:NQI393195 NZV393189:OAE393195 OJR393189:OKA393195 OTN393189:OTW393195 PDJ393189:PDS393195 PNF393189:PNO393195 PXB393189:PXK393195 QGX393189:QHG393195 QQT393189:QRC393195 RAP393189:RAY393195 RKL393189:RKU393195 RUH393189:RUQ393195 SED393189:SEM393195 SNZ393189:SOI393195 SXV393189:SYE393195 THR393189:TIA393195 TRN393189:TRW393195 UBJ393189:UBS393195 ULF393189:ULO393195 UVB393189:UVK393195 VEX393189:VFG393195 VOT393189:VPC393195 VYP393189:VYY393195 WIL393189:WIU393195 WSH393189:WSQ393195 FV458725:GE458731 PR458725:QA458731 ZN458725:ZW458731 AJJ458725:AJS458731 ATF458725:ATO458731 BDB458725:BDK458731 BMX458725:BNG458731 BWT458725:BXC458731 CGP458725:CGY458731 CQL458725:CQU458731 DAH458725:DAQ458731 DKD458725:DKM458731 DTZ458725:DUI458731 EDV458725:EEE458731 ENR458725:EOA458731 EXN458725:EXW458731 FHJ458725:FHS458731 FRF458725:FRO458731 GBB458725:GBK458731 GKX458725:GLG458731 GUT458725:GVC458731 HEP458725:HEY458731 HOL458725:HOU458731 HYH458725:HYQ458731 IID458725:IIM458731 IRZ458725:ISI458731 JBV458725:JCE458731 JLR458725:JMA458731 JVN458725:JVW458731 KFJ458725:KFS458731 KPF458725:KPO458731 KZB458725:KZK458731 LIX458725:LJG458731 LST458725:LTC458731 MCP458725:MCY458731 MML458725:MMU458731 MWH458725:MWQ458731 NGD458725:NGM458731 NPZ458725:NQI458731 NZV458725:OAE458731 OJR458725:OKA458731 OTN458725:OTW458731 PDJ458725:PDS458731 PNF458725:PNO458731 PXB458725:PXK458731 QGX458725:QHG458731 QQT458725:QRC458731 RAP458725:RAY458731 RKL458725:RKU458731 RUH458725:RUQ458731 SED458725:SEM458731 SNZ458725:SOI458731 SXV458725:SYE458731 THR458725:TIA458731 TRN458725:TRW458731 UBJ458725:UBS458731 ULF458725:ULO458731 UVB458725:UVK458731 VEX458725:VFG458731 VOT458725:VPC458731 VYP458725:VYY458731 WIL458725:WIU458731 WSH458725:WSQ458731 FV524261:GE524267 PR524261:QA524267 ZN524261:ZW524267 AJJ524261:AJS524267 ATF524261:ATO524267 BDB524261:BDK524267 BMX524261:BNG524267 BWT524261:BXC524267 CGP524261:CGY524267 CQL524261:CQU524267 DAH524261:DAQ524267 DKD524261:DKM524267 DTZ524261:DUI524267 EDV524261:EEE524267 ENR524261:EOA524267 EXN524261:EXW524267 FHJ524261:FHS524267 FRF524261:FRO524267 GBB524261:GBK524267 GKX524261:GLG524267 GUT524261:GVC524267 HEP524261:HEY524267 HOL524261:HOU524267 HYH524261:HYQ524267 IID524261:IIM524267 IRZ524261:ISI524267 JBV524261:JCE524267 JLR524261:JMA524267 JVN524261:JVW524267 KFJ524261:KFS524267 KPF524261:KPO524267 KZB524261:KZK524267 LIX524261:LJG524267 LST524261:LTC524267 MCP524261:MCY524267 MML524261:MMU524267 MWH524261:MWQ524267 NGD524261:NGM524267 NPZ524261:NQI524267 NZV524261:OAE524267 OJR524261:OKA524267 OTN524261:OTW524267 PDJ524261:PDS524267 PNF524261:PNO524267 PXB524261:PXK524267 QGX524261:QHG524267 QQT524261:QRC524267 RAP524261:RAY524267 RKL524261:RKU524267 RUH524261:RUQ524267 SED524261:SEM524267 SNZ524261:SOI524267 SXV524261:SYE524267 THR524261:TIA524267 TRN524261:TRW524267 UBJ524261:UBS524267 ULF524261:ULO524267 UVB524261:UVK524267 VEX524261:VFG524267 VOT524261:VPC524267 VYP524261:VYY524267 WIL524261:WIU524267 WSH524261:WSQ524267 FV589797:GE589803 PR589797:QA589803 ZN589797:ZW589803 AJJ589797:AJS589803 ATF589797:ATO589803 BDB589797:BDK589803 BMX589797:BNG589803 BWT589797:BXC589803 CGP589797:CGY589803 CQL589797:CQU589803 DAH589797:DAQ589803 DKD589797:DKM589803 DTZ589797:DUI589803 EDV589797:EEE589803 ENR589797:EOA589803 EXN589797:EXW589803 FHJ589797:FHS589803 FRF589797:FRO589803 GBB589797:GBK589803 GKX589797:GLG589803 GUT589797:GVC589803 HEP589797:HEY589803 HOL589797:HOU589803 HYH589797:HYQ589803 IID589797:IIM589803 IRZ589797:ISI589803 JBV589797:JCE589803 JLR589797:JMA589803 JVN589797:JVW589803 KFJ589797:KFS589803 KPF589797:KPO589803 KZB589797:KZK589803 LIX589797:LJG589803 LST589797:LTC589803 MCP589797:MCY589803 MML589797:MMU589803 MWH589797:MWQ589803 NGD589797:NGM589803 NPZ589797:NQI589803 NZV589797:OAE589803 OJR589797:OKA589803 OTN589797:OTW589803 PDJ589797:PDS589803 PNF589797:PNO589803 PXB589797:PXK589803 QGX589797:QHG589803 QQT589797:QRC589803 RAP589797:RAY589803 RKL589797:RKU589803 RUH589797:RUQ589803 SED589797:SEM589803 SNZ589797:SOI589803 SXV589797:SYE589803 THR589797:TIA589803 TRN589797:TRW589803 UBJ589797:UBS589803 ULF589797:ULO589803 UVB589797:UVK589803 VEX589797:VFG589803 VOT589797:VPC589803 VYP589797:VYY589803 WIL589797:WIU589803 WSH589797:WSQ589803 FV655333:GE655339 PR655333:QA655339 ZN655333:ZW655339 AJJ655333:AJS655339 ATF655333:ATO655339 BDB655333:BDK655339 BMX655333:BNG655339 BWT655333:BXC655339 CGP655333:CGY655339 CQL655333:CQU655339 DAH655333:DAQ655339 DKD655333:DKM655339 DTZ655333:DUI655339 EDV655333:EEE655339 ENR655333:EOA655339 EXN655333:EXW655339 FHJ655333:FHS655339 FRF655333:FRO655339 GBB655333:GBK655339 GKX655333:GLG655339 GUT655333:GVC655339 HEP655333:HEY655339 HOL655333:HOU655339 HYH655333:HYQ655339 IID655333:IIM655339 IRZ655333:ISI655339 JBV655333:JCE655339 JLR655333:JMA655339 JVN655333:JVW655339 KFJ655333:KFS655339 KPF655333:KPO655339 KZB655333:KZK655339 LIX655333:LJG655339 LST655333:LTC655339 MCP655333:MCY655339 MML655333:MMU655339 MWH655333:MWQ655339 NGD655333:NGM655339 NPZ655333:NQI655339 NZV655333:OAE655339 OJR655333:OKA655339 OTN655333:OTW655339 PDJ655333:PDS655339 PNF655333:PNO655339 PXB655333:PXK655339 QGX655333:QHG655339 QQT655333:QRC655339 RAP655333:RAY655339 RKL655333:RKU655339 RUH655333:RUQ655339 SED655333:SEM655339 SNZ655333:SOI655339 SXV655333:SYE655339 THR655333:TIA655339 TRN655333:TRW655339 UBJ655333:UBS655339 ULF655333:ULO655339 UVB655333:UVK655339 VEX655333:VFG655339 VOT655333:VPC655339 VYP655333:VYY655339 WIL655333:WIU655339 WSH655333:WSQ655339 FV720869:GE720875 PR720869:QA720875 ZN720869:ZW720875 AJJ720869:AJS720875 ATF720869:ATO720875 BDB720869:BDK720875 BMX720869:BNG720875 BWT720869:BXC720875 CGP720869:CGY720875 CQL720869:CQU720875 DAH720869:DAQ720875 DKD720869:DKM720875 DTZ720869:DUI720875 EDV720869:EEE720875 ENR720869:EOA720875 EXN720869:EXW720875 FHJ720869:FHS720875 FRF720869:FRO720875 GBB720869:GBK720875 GKX720869:GLG720875 GUT720869:GVC720875 HEP720869:HEY720875 HOL720869:HOU720875 HYH720869:HYQ720875 IID720869:IIM720875 IRZ720869:ISI720875 JBV720869:JCE720875 JLR720869:JMA720875 JVN720869:JVW720875 KFJ720869:KFS720875 KPF720869:KPO720875 KZB720869:KZK720875 LIX720869:LJG720875 LST720869:LTC720875 MCP720869:MCY720875 MML720869:MMU720875 MWH720869:MWQ720875 NGD720869:NGM720875 NPZ720869:NQI720875 NZV720869:OAE720875 OJR720869:OKA720875 OTN720869:OTW720875 PDJ720869:PDS720875 PNF720869:PNO720875 PXB720869:PXK720875 QGX720869:QHG720875 QQT720869:QRC720875 RAP720869:RAY720875 RKL720869:RKU720875 RUH720869:RUQ720875 SED720869:SEM720875 SNZ720869:SOI720875 SXV720869:SYE720875 THR720869:TIA720875 TRN720869:TRW720875 UBJ720869:UBS720875 ULF720869:ULO720875 UVB720869:UVK720875 VEX720869:VFG720875 VOT720869:VPC720875 VYP720869:VYY720875 WIL720869:WIU720875 WSH720869:WSQ720875 FV786405:GE786411 PR786405:QA786411 ZN786405:ZW786411 AJJ786405:AJS786411 ATF786405:ATO786411 BDB786405:BDK786411 BMX786405:BNG786411 BWT786405:BXC786411 CGP786405:CGY786411 CQL786405:CQU786411 DAH786405:DAQ786411 DKD786405:DKM786411 DTZ786405:DUI786411 EDV786405:EEE786411 ENR786405:EOA786411 EXN786405:EXW786411 FHJ786405:FHS786411 FRF786405:FRO786411 GBB786405:GBK786411 GKX786405:GLG786411 GUT786405:GVC786411 HEP786405:HEY786411 HOL786405:HOU786411 HYH786405:HYQ786411 IID786405:IIM786411 IRZ786405:ISI786411 JBV786405:JCE786411 JLR786405:JMA786411 JVN786405:JVW786411 KFJ786405:KFS786411 KPF786405:KPO786411 KZB786405:KZK786411 LIX786405:LJG786411 LST786405:LTC786411 MCP786405:MCY786411 MML786405:MMU786411 MWH786405:MWQ786411 NGD786405:NGM786411 NPZ786405:NQI786411 NZV786405:OAE786411 OJR786405:OKA786411 OTN786405:OTW786411 PDJ786405:PDS786411 PNF786405:PNO786411 PXB786405:PXK786411 QGX786405:QHG786411 QQT786405:QRC786411 RAP786405:RAY786411 RKL786405:RKU786411 RUH786405:RUQ786411 SED786405:SEM786411 SNZ786405:SOI786411 SXV786405:SYE786411 THR786405:TIA786411 TRN786405:TRW786411 UBJ786405:UBS786411 ULF786405:ULO786411 UVB786405:UVK786411 VEX786405:VFG786411 VOT786405:VPC786411 VYP786405:VYY786411 WIL786405:WIU786411 WSH786405:WSQ786411 FV851941:GE851947 PR851941:QA851947 ZN851941:ZW851947 AJJ851941:AJS851947 ATF851941:ATO851947 BDB851941:BDK851947 BMX851941:BNG851947 BWT851941:BXC851947 CGP851941:CGY851947 CQL851941:CQU851947 DAH851941:DAQ851947 DKD851941:DKM851947 DTZ851941:DUI851947 EDV851941:EEE851947 ENR851941:EOA851947 EXN851941:EXW851947 FHJ851941:FHS851947 FRF851941:FRO851947 GBB851941:GBK851947 GKX851941:GLG851947 GUT851941:GVC851947 HEP851941:HEY851947 HOL851941:HOU851947 HYH851941:HYQ851947 IID851941:IIM851947 IRZ851941:ISI851947 JBV851941:JCE851947 JLR851941:JMA851947 JVN851941:JVW851947 KFJ851941:KFS851947 KPF851941:KPO851947 KZB851941:KZK851947 LIX851941:LJG851947 LST851941:LTC851947 MCP851941:MCY851947 MML851941:MMU851947 MWH851941:MWQ851947 NGD851941:NGM851947 NPZ851941:NQI851947 NZV851941:OAE851947 OJR851941:OKA851947 OTN851941:OTW851947 PDJ851941:PDS851947 PNF851941:PNO851947 PXB851941:PXK851947 QGX851941:QHG851947 QQT851941:QRC851947 RAP851941:RAY851947 RKL851941:RKU851947 RUH851941:RUQ851947 SED851941:SEM851947 SNZ851941:SOI851947 SXV851941:SYE851947 THR851941:TIA851947 TRN851941:TRW851947 UBJ851941:UBS851947 ULF851941:ULO851947 UVB851941:UVK851947 VEX851941:VFG851947 VOT851941:VPC851947 VYP851941:VYY851947 WIL851941:WIU851947 WSH851941:WSQ851947 FV917477:GE917483 PR917477:QA917483 ZN917477:ZW917483 AJJ917477:AJS917483 ATF917477:ATO917483 BDB917477:BDK917483 BMX917477:BNG917483 BWT917477:BXC917483 CGP917477:CGY917483 CQL917477:CQU917483 DAH917477:DAQ917483 DKD917477:DKM917483 DTZ917477:DUI917483 EDV917477:EEE917483 ENR917477:EOA917483 EXN917477:EXW917483 FHJ917477:FHS917483 FRF917477:FRO917483 GBB917477:GBK917483 GKX917477:GLG917483 GUT917477:GVC917483 HEP917477:HEY917483 HOL917477:HOU917483 HYH917477:HYQ917483 IID917477:IIM917483 IRZ917477:ISI917483 JBV917477:JCE917483 JLR917477:JMA917483 JVN917477:JVW917483 KFJ917477:KFS917483 KPF917477:KPO917483 KZB917477:KZK917483 LIX917477:LJG917483 LST917477:LTC917483 MCP917477:MCY917483 MML917477:MMU917483 MWH917477:MWQ917483 NGD917477:NGM917483 NPZ917477:NQI917483 NZV917477:OAE917483 OJR917477:OKA917483 OTN917477:OTW917483 PDJ917477:PDS917483 PNF917477:PNO917483 PXB917477:PXK917483 QGX917477:QHG917483 QQT917477:QRC917483 RAP917477:RAY917483 RKL917477:RKU917483 RUH917477:RUQ917483 SED917477:SEM917483 SNZ917477:SOI917483 SXV917477:SYE917483 THR917477:TIA917483 TRN917477:TRW917483 UBJ917477:UBS917483 ULF917477:ULO917483 UVB917477:UVK917483 VEX917477:VFG917483 VOT917477:VPC917483 VYP917477:VYY917483 WIL917477:WIU917483 WSH917477:WSQ917483 FV983013:GE983019 PR983013:QA983019 ZN983013:ZW983019 AJJ983013:AJS983019 ATF983013:ATO983019 BDB983013:BDK983019 BMX983013:BNG983019 BWT983013:BXC983019 CGP983013:CGY983019 CQL983013:CQU983019 DAH983013:DAQ983019 DKD983013:DKM983019 DTZ983013:DUI983019 EDV983013:EEE983019 ENR983013:EOA983019 EXN983013:EXW983019 FHJ983013:FHS983019 FRF983013:FRO983019 GBB983013:GBK983019 GKX983013:GLG983019 GUT983013:GVC983019 HEP983013:HEY983019 HOL983013:HOU983019 HYH983013:HYQ983019 IID983013:IIM983019 IRZ983013:ISI983019 JBV983013:JCE983019 JLR983013:JMA983019 JVN983013:JVW983019 KFJ983013:KFS983019 KPF983013:KPO983019 KZB983013:KZK983019 LIX983013:LJG983019 LST983013:LTC983019 MCP983013:MCY983019 MML983013:MMU983019 MWH983013:MWQ983019 NGD983013:NGM983019 NPZ983013:NQI983019 NZV983013:OAE983019 OJR983013:OKA983019 OTN983013:OTW983019 PDJ983013:PDS983019 PNF983013:PNO983019 PXB983013:PXK983019 QGX983013:QHG983019 QQT983013:QRC983019 RAP983013:RAY983019 RKL983013:RKU983019 RUH983013:RUQ983019 SED983013:SEM983019 SNZ983013:SOI983019 SXV983013:SYE983019 THR983013:TIA983019 TRN983013:TRW983019 UBJ983013:UBS983019 ULF983013:ULO983019 UVB983013:UVK983019 VEX983013:VFG983019 VOT983013:VPC983019 VYP983013:VYY983019 WIL983013:WIU983019 WSH983013:WSQ983019">
      <formula1>-9.99999999999999E+23</formula1>
      <formula2>9.99999999999999E+23</formula2>
    </dataValidation>
    <dataValidation type="decimal" allowBlank="1" showInputMessage="1" showErrorMessage="1" sqref="FV65508:GE65508 PR65508:QA65508 ZN65508:ZW65508 AJJ65508:AJS65508 ATF65508:ATO65508 BDB65508:BDK65508 BMX65508:BNG65508 BWT65508:BXC65508 CGP65508:CGY65508 CQL65508:CQU65508 DAH65508:DAQ65508 DKD65508:DKM65508 DTZ65508:DUI65508 EDV65508:EEE65508 ENR65508:EOA65508 EXN65508:EXW65508 FHJ65508:FHS65508 FRF65508:FRO65508 GBB65508:GBK65508 GKX65508:GLG65508 GUT65508:GVC65508 HEP65508:HEY65508 HOL65508:HOU65508 HYH65508:HYQ65508 IID65508:IIM65508 IRZ65508:ISI65508 JBV65508:JCE65508 JLR65508:JMA65508 JVN65508:JVW65508 KFJ65508:KFS65508 KPF65508:KPO65508 KZB65508:KZK65508 LIX65508:LJG65508 LST65508:LTC65508 MCP65508:MCY65508 MML65508:MMU65508 MWH65508:MWQ65508 NGD65508:NGM65508 NPZ65508:NQI65508 NZV65508:OAE65508 OJR65508:OKA65508 OTN65508:OTW65508 PDJ65508:PDS65508 PNF65508:PNO65508 PXB65508:PXK65508 QGX65508:QHG65508 QQT65508:QRC65508 RAP65508:RAY65508 RKL65508:RKU65508 RUH65508:RUQ65508 SED65508:SEM65508 SNZ65508:SOI65508 SXV65508:SYE65508 THR65508:TIA65508 TRN65508:TRW65508 UBJ65508:UBS65508 ULF65508:ULO65508 UVB65508:UVK65508 VEX65508:VFG65508 VOT65508:VPC65508 VYP65508:VYY65508 WIL65508:WIU65508 WSH65508:WSQ65508 FV131044:GE131044 PR131044:QA131044 ZN131044:ZW131044 AJJ131044:AJS131044 ATF131044:ATO131044 BDB131044:BDK131044 BMX131044:BNG131044 BWT131044:BXC131044 CGP131044:CGY131044 CQL131044:CQU131044 DAH131044:DAQ131044 DKD131044:DKM131044 DTZ131044:DUI131044 EDV131044:EEE131044 ENR131044:EOA131044 EXN131044:EXW131044 FHJ131044:FHS131044 FRF131044:FRO131044 GBB131044:GBK131044 GKX131044:GLG131044 GUT131044:GVC131044 HEP131044:HEY131044 HOL131044:HOU131044 HYH131044:HYQ131044 IID131044:IIM131044 IRZ131044:ISI131044 JBV131044:JCE131044 JLR131044:JMA131044 JVN131044:JVW131044 KFJ131044:KFS131044 KPF131044:KPO131044 KZB131044:KZK131044 LIX131044:LJG131044 LST131044:LTC131044 MCP131044:MCY131044 MML131044:MMU131044 MWH131044:MWQ131044 NGD131044:NGM131044 NPZ131044:NQI131044 NZV131044:OAE131044 OJR131044:OKA131044 OTN131044:OTW131044 PDJ131044:PDS131044 PNF131044:PNO131044 PXB131044:PXK131044 QGX131044:QHG131044 QQT131044:QRC131044 RAP131044:RAY131044 RKL131044:RKU131044 RUH131044:RUQ131044 SED131044:SEM131044 SNZ131044:SOI131044 SXV131044:SYE131044 THR131044:TIA131044 TRN131044:TRW131044 UBJ131044:UBS131044 ULF131044:ULO131044 UVB131044:UVK131044 VEX131044:VFG131044 VOT131044:VPC131044 VYP131044:VYY131044 WIL131044:WIU131044 WSH131044:WSQ131044 FV196580:GE196580 PR196580:QA196580 ZN196580:ZW196580 AJJ196580:AJS196580 ATF196580:ATO196580 BDB196580:BDK196580 BMX196580:BNG196580 BWT196580:BXC196580 CGP196580:CGY196580 CQL196580:CQU196580 DAH196580:DAQ196580 DKD196580:DKM196580 DTZ196580:DUI196580 EDV196580:EEE196580 ENR196580:EOA196580 EXN196580:EXW196580 FHJ196580:FHS196580 FRF196580:FRO196580 GBB196580:GBK196580 GKX196580:GLG196580 GUT196580:GVC196580 HEP196580:HEY196580 HOL196580:HOU196580 HYH196580:HYQ196580 IID196580:IIM196580 IRZ196580:ISI196580 JBV196580:JCE196580 JLR196580:JMA196580 JVN196580:JVW196580 KFJ196580:KFS196580 KPF196580:KPO196580 KZB196580:KZK196580 LIX196580:LJG196580 LST196580:LTC196580 MCP196580:MCY196580 MML196580:MMU196580 MWH196580:MWQ196580 NGD196580:NGM196580 NPZ196580:NQI196580 NZV196580:OAE196580 OJR196580:OKA196580 OTN196580:OTW196580 PDJ196580:PDS196580 PNF196580:PNO196580 PXB196580:PXK196580 QGX196580:QHG196580 QQT196580:QRC196580 RAP196580:RAY196580 RKL196580:RKU196580 RUH196580:RUQ196580 SED196580:SEM196580 SNZ196580:SOI196580 SXV196580:SYE196580 THR196580:TIA196580 TRN196580:TRW196580 UBJ196580:UBS196580 ULF196580:ULO196580 UVB196580:UVK196580 VEX196580:VFG196580 VOT196580:VPC196580 VYP196580:VYY196580 WIL196580:WIU196580 WSH196580:WSQ196580 FV262116:GE262116 PR262116:QA262116 ZN262116:ZW262116 AJJ262116:AJS262116 ATF262116:ATO262116 BDB262116:BDK262116 BMX262116:BNG262116 BWT262116:BXC262116 CGP262116:CGY262116 CQL262116:CQU262116 DAH262116:DAQ262116 DKD262116:DKM262116 DTZ262116:DUI262116 EDV262116:EEE262116 ENR262116:EOA262116 EXN262116:EXW262116 FHJ262116:FHS262116 FRF262116:FRO262116 GBB262116:GBK262116 GKX262116:GLG262116 GUT262116:GVC262116 HEP262116:HEY262116 HOL262116:HOU262116 HYH262116:HYQ262116 IID262116:IIM262116 IRZ262116:ISI262116 JBV262116:JCE262116 JLR262116:JMA262116 JVN262116:JVW262116 KFJ262116:KFS262116 KPF262116:KPO262116 KZB262116:KZK262116 LIX262116:LJG262116 LST262116:LTC262116 MCP262116:MCY262116 MML262116:MMU262116 MWH262116:MWQ262116 NGD262116:NGM262116 NPZ262116:NQI262116 NZV262116:OAE262116 OJR262116:OKA262116 OTN262116:OTW262116 PDJ262116:PDS262116 PNF262116:PNO262116 PXB262116:PXK262116 QGX262116:QHG262116 QQT262116:QRC262116 RAP262116:RAY262116 RKL262116:RKU262116 RUH262116:RUQ262116 SED262116:SEM262116 SNZ262116:SOI262116 SXV262116:SYE262116 THR262116:TIA262116 TRN262116:TRW262116 UBJ262116:UBS262116 ULF262116:ULO262116 UVB262116:UVK262116 VEX262116:VFG262116 VOT262116:VPC262116 VYP262116:VYY262116 WIL262116:WIU262116 WSH262116:WSQ262116 FV327652:GE327652 PR327652:QA327652 ZN327652:ZW327652 AJJ327652:AJS327652 ATF327652:ATO327652 BDB327652:BDK327652 BMX327652:BNG327652 BWT327652:BXC327652 CGP327652:CGY327652 CQL327652:CQU327652 DAH327652:DAQ327652 DKD327652:DKM327652 DTZ327652:DUI327652 EDV327652:EEE327652 ENR327652:EOA327652 EXN327652:EXW327652 FHJ327652:FHS327652 FRF327652:FRO327652 GBB327652:GBK327652 GKX327652:GLG327652 GUT327652:GVC327652 HEP327652:HEY327652 HOL327652:HOU327652 HYH327652:HYQ327652 IID327652:IIM327652 IRZ327652:ISI327652 JBV327652:JCE327652 JLR327652:JMA327652 JVN327652:JVW327652 KFJ327652:KFS327652 KPF327652:KPO327652 KZB327652:KZK327652 LIX327652:LJG327652 LST327652:LTC327652 MCP327652:MCY327652 MML327652:MMU327652 MWH327652:MWQ327652 NGD327652:NGM327652 NPZ327652:NQI327652 NZV327652:OAE327652 OJR327652:OKA327652 OTN327652:OTW327652 PDJ327652:PDS327652 PNF327652:PNO327652 PXB327652:PXK327652 QGX327652:QHG327652 QQT327652:QRC327652 RAP327652:RAY327652 RKL327652:RKU327652 RUH327652:RUQ327652 SED327652:SEM327652 SNZ327652:SOI327652 SXV327652:SYE327652 THR327652:TIA327652 TRN327652:TRW327652 UBJ327652:UBS327652 ULF327652:ULO327652 UVB327652:UVK327652 VEX327652:VFG327652 VOT327652:VPC327652 VYP327652:VYY327652 WIL327652:WIU327652 WSH327652:WSQ327652 FV393188:GE393188 PR393188:QA393188 ZN393188:ZW393188 AJJ393188:AJS393188 ATF393188:ATO393188 BDB393188:BDK393188 BMX393188:BNG393188 BWT393188:BXC393188 CGP393188:CGY393188 CQL393188:CQU393188 DAH393188:DAQ393188 DKD393188:DKM393188 DTZ393188:DUI393188 EDV393188:EEE393188 ENR393188:EOA393188 EXN393188:EXW393188 FHJ393188:FHS393188 FRF393188:FRO393188 GBB393188:GBK393188 GKX393188:GLG393188 GUT393188:GVC393188 HEP393188:HEY393188 HOL393188:HOU393188 HYH393188:HYQ393188 IID393188:IIM393188 IRZ393188:ISI393188 JBV393188:JCE393188 JLR393188:JMA393188 JVN393188:JVW393188 KFJ393188:KFS393188 KPF393188:KPO393188 KZB393188:KZK393188 LIX393188:LJG393188 LST393188:LTC393188 MCP393188:MCY393188 MML393188:MMU393188 MWH393188:MWQ393188 NGD393188:NGM393188 NPZ393188:NQI393188 NZV393188:OAE393188 OJR393188:OKA393188 OTN393188:OTW393188 PDJ393188:PDS393188 PNF393188:PNO393188 PXB393188:PXK393188 QGX393188:QHG393188 QQT393188:QRC393188 RAP393188:RAY393188 RKL393188:RKU393188 RUH393188:RUQ393188 SED393188:SEM393188 SNZ393188:SOI393188 SXV393188:SYE393188 THR393188:TIA393188 TRN393188:TRW393188 UBJ393188:UBS393188 ULF393188:ULO393188 UVB393188:UVK393188 VEX393188:VFG393188 VOT393188:VPC393188 VYP393188:VYY393188 WIL393188:WIU393188 WSH393188:WSQ393188 FV458724:GE458724 PR458724:QA458724 ZN458724:ZW458724 AJJ458724:AJS458724 ATF458724:ATO458724 BDB458724:BDK458724 BMX458724:BNG458724 BWT458724:BXC458724 CGP458724:CGY458724 CQL458724:CQU458724 DAH458724:DAQ458724 DKD458724:DKM458724 DTZ458724:DUI458724 EDV458724:EEE458724 ENR458724:EOA458724 EXN458724:EXW458724 FHJ458724:FHS458724 FRF458724:FRO458724 GBB458724:GBK458724 GKX458724:GLG458724 GUT458724:GVC458724 HEP458724:HEY458724 HOL458724:HOU458724 HYH458724:HYQ458724 IID458724:IIM458724 IRZ458724:ISI458724 JBV458724:JCE458724 JLR458724:JMA458724 JVN458724:JVW458724 KFJ458724:KFS458724 KPF458724:KPO458724 KZB458724:KZK458724 LIX458724:LJG458724 LST458724:LTC458724 MCP458724:MCY458724 MML458724:MMU458724 MWH458724:MWQ458724 NGD458724:NGM458724 NPZ458724:NQI458724 NZV458724:OAE458724 OJR458724:OKA458724 OTN458724:OTW458724 PDJ458724:PDS458724 PNF458724:PNO458724 PXB458724:PXK458724 QGX458724:QHG458724 QQT458724:QRC458724 RAP458724:RAY458724 RKL458724:RKU458724 RUH458724:RUQ458724 SED458724:SEM458724 SNZ458724:SOI458724 SXV458724:SYE458724 THR458724:TIA458724 TRN458724:TRW458724 UBJ458724:UBS458724 ULF458724:ULO458724 UVB458724:UVK458724 VEX458724:VFG458724 VOT458724:VPC458724 VYP458724:VYY458724 WIL458724:WIU458724 WSH458724:WSQ458724 FV524260:GE524260 PR524260:QA524260 ZN524260:ZW524260 AJJ524260:AJS524260 ATF524260:ATO524260 BDB524260:BDK524260 BMX524260:BNG524260 BWT524260:BXC524260 CGP524260:CGY524260 CQL524260:CQU524260 DAH524260:DAQ524260 DKD524260:DKM524260 DTZ524260:DUI524260 EDV524260:EEE524260 ENR524260:EOA524260 EXN524260:EXW524260 FHJ524260:FHS524260 FRF524260:FRO524260 GBB524260:GBK524260 GKX524260:GLG524260 GUT524260:GVC524260 HEP524260:HEY524260 HOL524260:HOU524260 HYH524260:HYQ524260 IID524260:IIM524260 IRZ524260:ISI524260 JBV524260:JCE524260 JLR524260:JMA524260 JVN524260:JVW524260 KFJ524260:KFS524260 KPF524260:KPO524260 KZB524260:KZK524260 LIX524260:LJG524260 LST524260:LTC524260 MCP524260:MCY524260 MML524260:MMU524260 MWH524260:MWQ524260 NGD524260:NGM524260 NPZ524260:NQI524260 NZV524260:OAE524260 OJR524260:OKA524260 OTN524260:OTW524260 PDJ524260:PDS524260 PNF524260:PNO524260 PXB524260:PXK524260 QGX524260:QHG524260 QQT524260:QRC524260 RAP524260:RAY524260 RKL524260:RKU524260 RUH524260:RUQ524260 SED524260:SEM524260 SNZ524260:SOI524260 SXV524260:SYE524260 THR524260:TIA524260 TRN524260:TRW524260 UBJ524260:UBS524260 ULF524260:ULO524260 UVB524260:UVK524260 VEX524260:VFG524260 VOT524260:VPC524260 VYP524260:VYY524260 WIL524260:WIU524260 WSH524260:WSQ524260 FV589796:GE589796 PR589796:QA589796 ZN589796:ZW589796 AJJ589796:AJS589796 ATF589796:ATO589796 BDB589796:BDK589796 BMX589796:BNG589796 BWT589796:BXC589796 CGP589796:CGY589796 CQL589796:CQU589796 DAH589796:DAQ589796 DKD589796:DKM589796 DTZ589796:DUI589796 EDV589796:EEE589796 ENR589796:EOA589796 EXN589796:EXW589796 FHJ589796:FHS589796 FRF589796:FRO589796 GBB589796:GBK589796 GKX589796:GLG589796 GUT589796:GVC589796 HEP589796:HEY589796 HOL589796:HOU589796 HYH589796:HYQ589796 IID589796:IIM589796 IRZ589796:ISI589796 JBV589796:JCE589796 JLR589796:JMA589796 JVN589796:JVW589796 KFJ589796:KFS589796 KPF589796:KPO589796 KZB589796:KZK589796 LIX589796:LJG589796 LST589796:LTC589796 MCP589796:MCY589796 MML589796:MMU589796 MWH589796:MWQ589796 NGD589796:NGM589796 NPZ589796:NQI589796 NZV589796:OAE589796 OJR589796:OKA589796 OTN589796:OTW589796 PDJ589796:PDS589796 PNF589796:PNO589796 PXB589796:PXK589796 QGX589796:QHG589796 QQT589796:QRC589796 RAP589796:RAY589796 RKL589796:RKU589796 RUH589796:RUQ589796 SED589796:SEM589796 SNZ589796:SOI589796 SXV589796:SYE589796 THR589796:TIA589796 TRN589796:TRW589796 UBJ589796:UBS589796 ULF589796:ULO589796 UVB589796:UVK589796 VEX589796:VFG589796 VOT589796:VPC589796 VYP589796:VYY589796 WIL589796:WIU589796 WSH589796:WSQ589796 FV655332:GE655332 PR655332:QA655332 ZN655332:ZW655332 AJJ655332:AJS655332 ATF655332:ATO655332 BDB655332:BDK655332 BMX655332:BNG655332 BWT655332:BXC655332 CGP655332:CGY655332 CQL655332:CQU655332 DAH655332:DAQ655332 DKD655332:DKM655332 DTZ655332:DUI655332 EDV655332:EEE655332 ENR655332:EOA655332 EXN655332:EXW655332 FHJ655332:FHS655332 FRF655332:FRO655332 GBB655332:GBK655332 GKX655332:GLG655332 GUT655332:GVC655332 HEP655332:HEY655332 HOL655332:HOU655332 HYH655332:HYQ655332 IID655332:IIM655332 IRZ655332:ISI655332 JBV655332:JCE655332 JLR655332:JMA655332 JVN655332:JVW655332 KFJ655332:KFS655332 KPF655332:KPO655332 KZB655332:KZK655332 LIX655332:LJG655332 LST655332:LTC655332 MCP655332:MCY655332 MML655332:MMU655332 MWH655332:MWQ655332 NGD655332:NGM655332 NPZ655332:NQI655332 NZV655332:OAE655332 OJR655332:OKA655332 OTN655332:OTW655332 PDJ655332:PDS655332 PNF655332:PNO655332 PXB655332:PXK655332 QGX655332:QHG655332 QQT655332:QRC655332 RAP655332:RAY655332 RKL655332:RKU655332 RUH655332:RUQ655332 SED655332:SEM655332 SNZ655332:SOI655332 SXV655332:SYE655332 THR655332:TIA655332 TRN655332:TRW655332 UBJ655332:UBS655332 ULF655332:ULO655332 UVB655332:UVK655332 VEX655332:VFG655332 VOT655332:VPC655332 VYP655332:VYY655332 WIL655332:WIU655332 WSH655332:WSQ655332 FV720868:GE720868 PR720868:QA720868 ZN720868:ZW720868 AJJ720868:AJS720868 ATF720868:ATO720868 BDB720868:BDK720868 BMX720868:BNG720868 BWT720868:BXC720868 CGP720868:CGY720868 CQL720868:CQU720868 DAH720868:DAQ720868 DKD720868:DKM720868 DTZ720868:DUI720868 EDV720868:EEE720868 ENR720868:EOA720868 EXN720868:EXW720868 FHJ720868:FHS720868 FRF720868:FRO720868 GBB720868:GBK720868 GKX720868:GLG720868 GUT720868:GVC720868 HEP720868:HEY720868 HOL720868:HOU720868 HYH720868:HYQ720868 IID720868:IIM720868 IRZ720868:ISI720868 JBV720868:JCE720868 JLR720868:JMA720868 JVN720868:JVW720868 KFJ720868:KFS720868 KPF720868:KPO720868 KZB720868:KZK720868 LIX720868:LJG720868 LST720868:LTC720868 MCP720868:MCY720868 MML720868:MMU720868 MWH720868:MWQ720868 NGD720868:NGM720868 NPZ720868:NQI720868 NZV720868:OAE720868 OJR720868:OKA720868 OTN720868:OTW720868 PDJ720868:PDS720868 PNF720868:PNO720868 PXB720868:PXK720868 QGX720868:QHG720868 QQT720868:QRC720868 RAP720868:RAY720868 RKL720868:RKU720868 RUH720868:RUQ720868 SED720868:SEM720868 SNZ720868:SOI720868 SXV720868:SYE720868 THR720868:TIA720868 TRN720868:TRW720868 UBJ720868:UBS720868 ULF720868:ULO720868 UVB720868:UVK720868 VEX720868:VFG720868 VOT720868:VPC720868 VYP720868:VYY720868 WIL720868:WIU720868 WSH720868:WSQ720868 FV786404:GE786404 PR786404:QA786404 ZN786404:ZW786404 AJJ786404:AJS786404 ATF786404:ATO786404 BDB786404:BDK786404 BMX786404:BNG786404 BWT786404:BXC786404 CGP786404:CGY786404 CQL786404:CQU786404 DAH786404:DAQ786404 DKD786404:DKM786404 DTZ786404:DUI786404 EDV786404:EEE786404 ENR786404:EOA786404 EXN786404:EXW786404 FHJ786404:FHS786404 FRF786404:FRO786404 GBB786404:GBK786404 GKX786404:GLG786404 GUT786404:GVC786404 HEP786404:HEY786404 HOL786404:HOU786404 HYH786404:HYQ786404 IID786404:IIM786404 IRZ786404:ISI786404 JBV786404:JCE786404 JLR786404:JMA786404 JVN786404:JVW786404 KFJ786404:KFS786404 KPF786404:KPO786404 KZB786404:KZK786404 LIX786404:LJG786404 LST786404:LTC786404 MCP786404:MCY786404 MML786404:MMU786404 MWH786404:MWQ786404 NGD786404:NGM786404 NPZ786404:NQI786404 NZV786404:OAE786404 OJR786404:OKA786404 OTN786404:OTW786404 PDJ786404:PDS786404 PNF786404:PNO786404 PXB786404:PXK786404 QGX786404:QHG786404 QQT786404:QRC786404 RAP786404:RAY786404 RKL786404:RKU786404 RUH786404:RUQ786404 SED786404:SEM786404 SNZ786404:SOI786404 SXV786404:SYE786404 THR786404:TIA786404 TRN786404:TRW786404 UBJ786404:UBS786404 ULF786404:ULO786404 UVB786404:UVK786404 VEX786404:VFG786404 VOT786404:VPC786404 VYP786404:VYY786404 WIL786404:WIU786404 WSH786404:WSQ786404 FV851940:GE851940 PR851940:QA851940 ZN851940:ZW851940 AJJ851940:AJS851940 ATF851940:ATO851940 BDB851940:BDK851940 BMX851940:BNG851940 BWT851940:BXC851940 CGP851940:CGY851940 CQL851940:CQU851940 DAH851940:DAQ851940 DKD851940:DKM851940 DTZ851940:DUI851940 EDV851940:EEE851940 ENR851940:EOA851940 EXN851940:EXW851940 FHJ851940:FHS851940 FRF851940:FRO851940 GBB851940:GBK851940 GKX851940:GLG851940 GUT851940:GVC851940 HEP851940:HEY851940 HOL851940:HOU851940 HYH851940:HYQ851940 IID851940:IIM851940 IRZ851940:ISI851940 JBV851940:JCE851940 JLR851940:JMA851940 JVN851940:JVW851940 KFJ851940:KFS851940 KPF851940:KPO851940 KZB851940:KZK851940 LIX851940:LJG851940 LST851940:LTC851940 MCP851940:MCY851940 MML851940:MMU851940 MWH851940:MWQ851940 NGD851940:NGM851940 NPZ851940:NQI851940 NZV851940:OAE851940 OJR851940:OKA851940 OTN851940:OTW851940 PDJ851940:PDS851940 PNF851940:PNO851940 PXB851940:PXK851940 QGX851940:QHG851940 QQT851940:QRC851940 RAP851940:RAY851940 RKL851940:RKU851940 RUH851940:RUQ851940 SED851940:SEM851940 SNZ851940:SOI851940 SXV851940:SYE851940 THR851940:TIA851940 TRN851940:TRW851940 UBJ851940:UBS851940 ULF851940:ULO851940 UVB851940:UVK851940 VEX851940:VFG851940 VOT851940:VPC851940 VYP851940:VYY851940 WIL851940:WIU851940 WSH851940:WSQ851940 FV917476:GE917476 PR917476:QA917476 ZN917476:ZW917476 AJJ917476:AJS917476 ATF917476:ATO917476 BDB917476:BDK917476 BMX917476:BNG917476 BWT917476:BXC917476 CGP917476:CGY917476 CQL917476:CQU917476 DAH917476:DAQ917476 DKD917476:DKM917476 DTZ917476:DUI917476 EDV917476:EEE917476 ENR917476:EOA917476 EXN917476:EXW917476 FHJ917476:FHS917476 FRF917476:FRO917476 GBB917476:GBK917476 GKX917476:GLG917476 GUT917476:GVC917476 HEP917476:HEY917476 HOL917476:HOU917476 HYH917476:HYQ917476 IID917476:IIM917476 IRZ917476:ISI917476 JBV917476:JCE917476 JLR917476:JMA917476 JVN917476:JVW917476 KFJ917476:KFS917476 KPF917476:KPO917476 KZB917476:KZK917476 LIX917476:LJG917476 LST917476:LTC917476 MCP917476:MCY917476 MML917476:MMU917476 MWH917476:MWQ917476 NGD917476:NGM917476 NPZ917476:NQI917476 NZV917476:OAE917476 OJR917476:OKA917476 OTN917476:OTW917476 PDJ917476:PDS917476 PNF917476:PNO917476 PXB917476:PXK917476 QGX917476:QHG917476 QQT917476:QRC917476 RAP917476:RAY917476 RKL917476:RKU917476 RUH917476:RUQ917476 SED917476:SEM917476 SNZ917476:SOI917476 SXV917476:SYE917476 THR917476:TIA917476 TRN917476:TRW917476 UBJ917476:UBS917476 ULF917476:ULO917476 UVB917476:UVK917476 VEX917476:VFG917476 VOT917476:VPC917476 VYP917476:VYY917476 WIL917476:WIU917476 WSH917476:WSQ917476 FV983012:GE983012 PR983012:QA983012 ZN983012:ZW983012 AJJ983012:AJS983012 ATF983012:ATO983012 BDB983012:BDK983012 BMX983012:BNG983012 BWT983012:BXC983012 CGP983012:CGY983012 CQL983012:CQU983012 DAH983012:DAQ983012 DKD983012:DKM983012 DTZ983012:DUI983012 EDV983012:EEE983012 ENR983012:EOA983012 EXN983012:EXW983012 FHJ983012:FHS983012 FRF983012:FRO983012 GBB983012:GBK983012 GKX983012:GLG983012 GUT983012:GVC983012 HEP983012:HEY983012 HOL983012:HOU983012 HYH983012:HYQ983012 IID983012:IIM983012 IRZ983012:ISI983012 JBV983012:JCE983012 JLR983012:JMA983012 JVN983012:JVW983012 KFJ983012:KFS983012 KPF983012:KPO983012 KZB983012:KZK983012 LIX983012:LJG983012 LST983012:LTC983012 MCP983012:MCY983012 MML983012:MMU983012 MWH983012:MWQ983012 NGD983012:NGM983012 NPZ983012:NQI983012 NZV983012:OAE983012 OJR983012:OKA983012 OTN983012:OTW983012 PDJ983012:PDS983012 PNF983012:PNO983012 PXB983012:PXK983012 QGX983012:QHG983012 QQT983012:QRC983012 RAP983012:RAY983012 RKL983012:RKU983012 RUH983012:RUQ983012 SED983012:SEM983012 SNZ983012:SOI983012 SXV983012:SYE983012 THR983012:TIA983012 TRN983012:TRW983012 UBJ983012:UBS983012 ULF983012:ULO983012 UVB983012:UVK983012 VEX983012:VFG983012 VOT983012:VPC983012 VYP983012:VYY983012 WIL983012:WIU983012 WSH983012:WSQ983012">
      <formula1>-9.99999999999999E+29</formula1>
      <formula2>9.99999999999999E+31</formula2>
    </dataValidation>
  </dataValidations>
  <pageMargins left="0.70866141732283472" right="0.70866141732283472" top="0.74803149606299213" bottom="0.7480314960629921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</vt:lpstr>
      <vt:lpstr>Смета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Катнова Марина Владимировна</cp:lastModifiedBy>
  <cp:lastPrinted>2021-10-06T06:55:45Z</cp:lastPrinted>
  <dcterms:created xsi:type="dcterms:W3CDTF">2020-04-10T18:54:24Z</dcterms:created>
  <dcterms:modified xsi:type="dcterms:W3CDTF">2022-07-21T07:53:08Z</dcterms:modified>
</cp:coreProperties>
</file>